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hcccs.sharepoint.com/sites/DHCMFINRI/Shared Documents/RI/Reinsurance - DHCM Finance/RI FORMS/"/>
    </mc:Choice>
  </mc:AlternateContent>
  <xr:revisionPtr revIDLastSave="23" documentId="8_{400356CC-4DF6-4333-BCA4-174B13112CCA}" xr6:coauthVersionLast="45" xr6:coauthVersionMax="47" xr10:uidLastSave="{C0DD704E-4158-431D-B0BA-0899A80E3A5E}"/>
  <bookViews>
    <workbookView xWindow="19080" yWindow="-120" windowWidth="19440" windowHeight="15000" activeTab="1" xr2:uid="{00000000-000D-0000-FFFF-FFFF00000000}"/>
  </bookViews>
  <sheets>
    <sheet name="INSTRUCTIONS" sheetId="1" r:id="rId1"/>
    <sheet name="WORKSHEET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2" l="1"/>
  <c r="E22" i="2" s="1"/>
  <c r="E27" i="2" s="1"/>
  <c r="E29" i="2" s="1"/>
  <c r="E34" i="2" s="1"/>
  <c r="E36" i="2" s="1"/>
  <c r="E16" i="2"/>
  <c r="E44" i="2" s="1"/>
  <c r="E46" i="2" s="1"/>
  <c r="E24" i="1"/>
  <c r="E20" i="1"/>
  <c r="E53" i="1" l="1"/>
  <c r="E55" i="1" s="1"/>
  <c r="E26" i="1"/>
  <c r="E33" i="1" s="1"/>
  <c r="E35" i="1" s="1"/>
  <c r="E42" i="1" s="1"/>
  <c r="E44" i="1" s="1"/>
</calcChain>
</file>

<file path=xl/sharedStrings.xml><?xml version="1.0" encoding="utf-8"?>
<sst xmlns="http://schemas.openxmlformats.org/spreadsheetml/2006/main" count="102" uniqueCount="58">
  <si>
    <t>YH13-008</t>
  </si>
  <si>
    <t>Day 11+/61+ Transplant Stage Component Outlier Worksheet Instructions/Example</t>
  </si>
  <si>
    <t>An outlier is a claim with extraordinary costs per day.  To be considered an outlier, the costs per day must be AHCCCS covered (allowed) services and exceed a preestablished threshold for the day 11+/61+ transplant stage only. Published threshold** effective 10/01/2019 - 09/30/2022 =$6,951.74.  Published Threshold effective 10/01/2022 -current = $7,263.18.   This worksheet is only for the day 11+/61+ stage.</t>
  </si>
  <si>
    <t xml:space="preserve">Does the claim meet the test to qualify to be paid as an outlier rather than the claim being paid at the transplant per diem rate?  </t>
  </si>
  <si>
    <t>Step 1</t>
  </si>
  <si>
    <t>Determine the claim charges per day (non-covered or denied services decrease the billed charges in this calculation.)</t>
  </si>
  <si>
    <t>Total covered services/charges divided by the Length of Stay (Days) equals the claim charges per day</t>
  </si>
  <si>
    <t>Example:</t>
  </si>
  <si>
    <t>Total billed charges are $300,000, Day 61 starts on 11/05/14 and member was discharged from the transplant facility on 11/15/14</t>
  </si>
  <si>
    <t>Note:  There were $5000 of duplicate services billed and therefore denied by the payor</t>
  </si>
  <si>
    <t>$300,000 less $5000 = $295,000 divided by 10 days = $29,500.</t>
  </si>
  <si>
    <t xml:space="preserve">Billed Charges </t>
  </si>
  <si>
    <t xml:space="preserve">Denied Charges </t>
  </si>
  <si>
    <t>Enter the data in the cells shaded gray, the cells shaded yellow are calculations</t>
  </si>
  <si>
    <t>Claim Charges =</t>
  </si>
  <si>
    <t>Day 11+/61+ Start date</t>
  </si>
  <si>
    <t>Discharge Date</t>
  </si>
  <si>
    <t>*Length of Stay =</t>
  </si>
  <si>
    <t>Charges Per Day =</t>
  </si>
  <si>
    <t>Step 2</t>
  </si>
  <si>
    <t>Determine the claim cost per day</t>
  </si>
  <si>
    <t>Claim cost per day is the Charges Per Day (from Step 1) multiplied times the specific facility CCR/CCU rate found on AHCCCS Website (see link below)</t>
  </si>
  <si>
    <t>New Hospital of Phoenix is the facility where the AHCCCS member is having their transplant their provider number is 123456 and the CCU rate is .2600</t>
  </si>
  <si>
    <t>Charges per Day</t>
  </si>
  <si>
    <t>CCU rate</t>
  </si>
  <si>
    <t>Claim Cost Per Day =</t>
  </si>
  <si>
    <t xml:space="preserve">Step 3 </t>
  </si>
  <si>
    <t>Determine if the claim qualifies to be paid as an outlier</t>
  </si>
  <si>
    <t>The claim qualifies as an outlier claim if the Claim Cost Per Day (from Step 2) is equal to or greater than the published transplant outlier threshold</t>
  </si>
  <si>
    <t>Compare the Claim Cost Per Day of $7670.00 to the $6,951.74 published threshold</t>
  </si>
  <si>
    <t>Published Threshold =</t>
  </si>
  <si>
    <t>Difference</t>
  </si>
  <si>
    <t xml:space="preserve">If this number is 0 or greater, the claim qualifies as an outlier </t>
  </si>
  <si>
    <t xml:space="preserve">If the number is less than 0 (i.e. a negative number) the claim does not qualify as an outlier </t>
  </si>
  <si>
    <t>In this example, the claim qualifies as an outlier. If the stay does not qualify as outlier see the transplant contract for the 11+/61+ per diem Rate</t>
  </si>
  <si>
    <t>Step 4</t>
  </si>
  <si>
    <t>Determine payment amount of claim</t>
  </si>
  <si>
    <t>If the claim qualifies as an outlier pay the transplant facility the Claim Charges times the CCU/CCR rate for the facility found on AHCCCS Website(See link below)</t>
  </si>
  <si>
    <t>Claim Charges</t>
  </si>
  <si>
    <t>CCU Rate</t>
  </si>
  <si>
    <t>Payment Amount</t>
  </si>
  <si>
    <t>In the example above, if you simply change the billed charges to $30,000, you would see that the Difference in Step 3 above is ($6301.74)</t>
  </si>
  <si>
    <t>which is less than 0, therefore the claim does not qualify as an outlier and would be paid at the per diem rate for 10 days or  a total of $20,070.00</t>
  </si>
  <si>
    <t xml:space="preserve"> </t>
  </si>
  <si>
    <t xml:space="preserve"> CCU/CCR (Outlier Cost-to-Charge Ratio) Rates for all facilities including out of state can be found on the AHCCCS Website at the link below: </t>
  </si>
  <si>
    <t>(Select rate that was in effect at end date of service of hospital stay):</t>
  </si>
  <si>
    <t>https://www.azahcccs.gov/PlansProviders/RatesAndBilling/FFS/APRDRGrates.html</t>
  </si>
  <si>
    <t>*</t>
  </si>
  <si>
    <t xml:space="preserve">If patient expired (status 20) then add one day to this number formula would be = (E23-E22)+1 </t>
  </si>
  <si>
    <t>Published threshold** effective 10/01/2019 -09/30/2022 =$6,951.74. Published Threshold effective 10/01/2022 - current = $7,263.18</t>
  </si>
  <si>
    <t>Revised 10/2022</t>
  </si>
  <si>
    <t xml:space="preserve">Day 11+/61+ Transplant Stage Component Outlier Worksheet </t>
  </si>
  <si>
    <r>
      <rPr>
        <sz val="11"/>
        <color rgb="FF000000"/>
        <rFont val="Calibri"/>
      </rPr>
      <t xml:space="preserve">An outlier is a claim with extraordinary costs per day.  To be considered an outlier, the costs per day must be AHCCCS covered (allowed) services and exceed a preestablished threshold for the day 11+/61+ transplant stage only. Published threshold** effective </t>
    </r>
    <r>
      <rPr>
        <b/>
        <sz val="11"/>
        <color rgb="FF000000"/>
        <rFont val="Calibri"/>
      </rPr>
      <t xml:space="preserve">10/01/2019 - 09/30/2022 =$6,951.74. </t>
    </r>
    <r>
      <rPr>
        <sz val="11"/>
        <color rgb="FF000000"/>
        <rFont val="Calibri"/>
      </rPr>
      <t xml:space="preserve"> Published Threshold effective </t>
    </r>
    <r>
      <rPr>
        <b/>
        <sz val="11"/>
        <color rgb="FF000000"/>
        <rFont val="Calibri"/>
      </rPr>
      <t>10/01/2022 -current = $7,263.18.</t>
    </r>
    <r>
      <rPr>
        <sz val="11"/>
        <color rgb="FF000000"/>
        <rFont val="Calibri"/>
      </rPr>
      <t xml:space="preserve">   This worksheet is only for the day 11+/61+ stage.												
										</t>
    </r>
  </si>
  <si>
    <t>CCR/CCU rate</t>
  </si>
  <si>
    <t>Published Threshold **=</t>
  </si>
  <si>
    <t>see below</t>
  </si>
  <si>
    <t>If the stay does not qualify as outlier see the transplant contract for the 11+/61+ per diem Rate</t>
  </si>
  <si>
    <t xml:space="preserve">If patient expired (status 20) then add one day to this number formula would be = (E19,E18)+1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</si>
</sst>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44444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3" fillId="0" borderId="0" xfId="0" applyFont="1"/>
    <xf numFmtId="0" fontId="3" fillId="0" borderId="0" xfId="0" applyFont="1" applyAlignment="1">
      <alignment horizontal="left" indent="1"/>
    </xf>
    <xf numFmtId="0" fontId="0" fillId="2" borderId="0" xfId="0" applyFill="1"/>
    <xf numFmtId="49" fontId="0" fillId="0" borderId="0" xfId="0" applyNumberFormat="1"/>
    <xf numFmtId="44" fontId="0" fillId="0" borderId="0" xfId="0" applyNumberFormat="1"/>
    <xf numFmtId="44" fontId="0" fillId="2" borderId="0" xfId="1" applyFont="1" applyFill="1"/>
    <xf numFmtId="44" fontId="0" fillId="2" borderId="1" xfId="1" applyFont="1" applyFill="1" applyBorder="1"/>
    <xf numFmtId="164" fontId="0" fillId="2" borderId="0" xfId="0" applyNumberFormat="1" applyFill="1"/>
    <xf numFmtId="0" fontId="4" fillId="0" borderId="0" xfId="0" applyFont="1"/>
    <xf numFmtId="44" fontId="0" fillId="3" borderId="0" xfId="0" applyNumberFormat="1" applyFill="1"/>
    <xf numFmtId="2" fontId="0" fillId="3" borderId="0" xfId="0" applyNumberFormat="1" applyFill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44" fontId="0" fillId="3" borderId="0" xfId="1" applyFont="1" applyFill="1"/>
    <xf numFmtId="0" fontId="0" fillId="2" borderId="1" xfId="0" applyFill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2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1"/>
    </xf>
    <xf numFmtId="0" fontId="10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167640</xdr:colOff>
      <xdr:row>17</xdr:row>
      <xdr:rowOff>76200</xdr:rowOff>
    </xdr:from>
    <xdr:to>
      <xdr:col>5</xdr:col>
      <xdr:colOff>403860</xdr:colOff>
      <xdr:row>19</xdr:row>
      <xdr:rowOff>137160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81400" y="2819400"/>
          <a:ext cx="236220" cy="426720"/>
        </a:xfrm>
        <a:prstGeom prst="rightBrace">
          <a:avLst>
            <a:gd name="adj1" fmla="val 8333"/>
            <a:gd name="adj2" fmla="val 46667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167640</xdr:colOff>
      <xdr:row>21</xdr:row>
      <xdr:rowOff>53340</xdr:rowOff>
    </xdr:from>
    <xdr:to>
      <xdr:col>5</xdr:col>
      <xdr:colOff>426720</xdr:colOff>
      <xdr:row>23</xdr:row>
      <xdr:rowOff>144780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1400" y="3528060"/>
          <a:ext cx="259080" cy="4572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545465</xdr:colOff>
      <xdr:row>0</xdr:row>
      <xdr:rowOff>694690</xdr:rowOff>
    </xdr:to>
    <xdr:pic>
      <xdr:nvPicPr>
        <xdr:cNvPr id="7" name="Picture 6" descr="AHCCCS Logo Color RGB-larg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1865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167640</xdr:colOff>
      <xdr:row>13</xdr:row>
      <xdr:rowOff>76200</xdr:rowOff>
    </xdr:from>
    <xdr:to>
      <xdr:col>5</xdr:col>
      <xdr:colOff>403860</xdr:colOff>
      <xdr:row>15</xdr:row>
      <xdr:rowOff>137160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81400" y="3093720"/>
          <a:ext cx="236220" cy="426720"/>
        </a:xfrm>
        <a:prstGeom prst="rightBrace">
          <a:avLst>
            <a:gd name="adj1" fmla="val 8333"/>
            <a:gd name="adj2" fmla="val 46667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167640</xdr:colOff>
      <xdr:row>17</xdr:row>
      <xdr:rowOff>53340</xdr:rowOff>
    </xdr:from>
    <xdr:to>
      <xdr:col>5</xdr:col>
      <xdr:colOff>426720</xdr:colOff>
      <xdr:row>19</xdr:row>
      <xdr:rowOff>144780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581400" y="3802380"/>
          <a:ext cx="259080" cy="4572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zahcccs.gov/PlansProviders/RatesAndBilling/FFS/APRDRGrates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zahcccs.gov/PlansProviders/RatesAndBilling/FFS/APRDRGrat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9"/>
  <sheetViews>
    <sheetView showWhiteSpace="0" zoomScaleNormal="100" workbookViewId="0">
      <selection activeCell="A2" sqref="A2:N3"/>
    </sheetView>
  </sheetViews>
  <sheetFormatPr defaultRowHeight="15" x14ac:dyDescent="0.25"/>
  <cols>
    <col min="1" max="1" width="6.42578125" customWidth="1"/>
    <col min="2" max="2" width="8.5703125" customWidth="1"/>
    <col min="3" max="3" width="7.85546875" customWidth="1"/>
    <col min="4" max="4" width="8.85546875" customWidth="1"/>
    <col min="5" max="5" width="13.5703125" customWidth="1"/>
    <col min="6" max="6" width="14.28515625" customWidth="1"/>
    <col min="7" max="7" width="8.28515625" customWidth="1"/>
    <col min="8" max="12" width="9.28515625" customWidth="1"/>
    <col min="13" max="13" width="10.5703125" customWidth="1"/>
    <col min="14" max="14" width="14.85546875" customWidth="1"/>
  </cols>
  <sheetData>
    <row r="1" spans="1:14" ht="56.25" customHeight="1" x14ac:dyDescent="0.25">
      <c r="M1" t="s">
        <v>0</v>
      </c>
    </row>
    <row r="2" spans="1:14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5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7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20.45" customHeight="1" x14ac:dyDescent="0.25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15"/>
    </row>
    <row r="6" spans="1:14" ht="24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15"/>
    </row>
    <row r="7" spans="1:14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9" spans="1:14" x14ac:dyDescent="0.25">
      <c r="B9" t="s">
        <v>3</v>
      </c>
    </row>
    <row r="11" spans="1:14" x14ac:dyDescent="0.25">
      <c r="A11" t="s">
        <v>4</v>
      </c>
      <c r="B11" t="s">
        <v>5</v>
      </c>
    </row>
    <row r="12" spans="1:14" x14ac:dyDescent="0.25">
      <c r="B12" s="2" t="s">
        <v>6</v>
      </c>
    </row>
    <row r="13" spans="1:14" x14ac:dyDescent="0.25">
      <c r="B13" s="4" t="s">
        <v>7</v>
      </c>
    </row>
    <row r="14" spans="1:14" x14ac:dyDescent="0.25">
      <c r="B14" s="2" t="s">
        <v>8</v>
      </c>
    </row>
    <row r="15" spans="1:14" x14ac:dyDescent="0.25">
      <c r="B15" s="2" t="s">
        <v>9</v>
      </c>
    </row>
    <row r="16" spans="1:14" x14ac:dyDescent="0.25">
      <c r="B16" s="2" t="s">
        <v>10</v>
      </c>
    </row>
    <row r="17" spans="1:14" ht="6" customHeight="1" x14ac:dyDescent="0.25"/>
    <row r="18" spans="1:14" x14ac:dyDescent="0.25">
      <c r="C18" t="s">
        <v>11</v>
      </c>
      <c r="E18" s="8">
        <v>300000</v>
      </c>
      <c r="F18" s="11"/>
    </row>
    <row r="19" spans="1:14" x14ac:dyDescent="0.25">
      <c r="C19" t="s">
        <v>12</v>
      </c>
      <c r="E19" s="9">
        <v>5000</v>
      </c>
      <c r="G19" s="3" t="s">
        <v>13</v>
      </c>
    </row>
    <row r="20" spans="1:14" x14ac:dyDescent="0.25">
      <c r="C20" s="6" t="s">
        <v>14</v>
      </c>
      <c r="E20" s="12">
        <f>E18-E19</f>
        <v>295000</v>
      </c>
    </row>
    <row r="22" spans="1:14" x14ac:dyDescent="0.25">
      <c r="C22" t="s">
        <v>15</v>
      </c>
      <c r="E22" s="10">
        <v>41948</v>
      </c>
    </row>
    <row r="23" spans="1:14" x14ac:dyDescent="0.25">
      <c r="C23" t="s">
        <v>16</v>
      </c>
      <c r="E23" s="10">
        <v>41958</v>
      </c>
      <c r="G23" s="3" t="s">
        <v>13</v>
      </c>
    </row>
    <row r="24" spans="1:14" x14ac:dyDescent="0.25">
      <c r="C24" t="s">
        <v>17</v>
      </c>
      <c r="E24" s="13">
        <f>E23-E22</f>
        <v>10</v>
      </c>
    </row>
    <row r="25" spans="1:14" ht="6" customHeight="1" x14ac:dyDescent="0.25"/>
    <row r="26" spans="1:14" x14ac:dyDescent="0.25">
      <c r="C26" t="s">
        <v>18</v>
      </c>
      <c r="E26" s="7">
        <f>E20/E24</f>
        <v>29500</v>
      </c>
    </row>
    <row r="27" spans="1:14" ht="9.6" customHeight="1" x14ac:dyDescent="0.25"/>
    <row r="28" spans="1:14" x14ac:dyDescent="0.25">
      <c r="A28" t="s">
        <v>19</v>
      </c>
      <c r="B28" t="s">
        <v>20</v>
      </c>
    </row>
    <row r="29" spans="1:14" x14ac:dyDescent="0.25">
      <c r="B29" s="22" t="s">
        <v>21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x14ac:dyDescent="0.25">
      <c r="B30" s="4" t="s">
        <v>7</v>
      </c>
    </row>
    <row r="31" spans="1:14" x14ac:dyDescent="0.25">
      <c r="B31" s="2" t="s">
        <v>22</v>
      </c>
    </row>
    <row r="32" spans="1:14" ht="7.9" customHeight="1" x14ac:dyDescent="0.25"/>
    <row r="33" spans="1:6" x14ac:dyDescent="0.25">
      <c r="C33" t="s">
        <v>23</v>
      </c>
      <c r="E33" s="16">
        <f>E26</f>
        <v>29500</v>
      </c>
    </row>
    <row r="34" spans="1:6" x14ac:dyDescent="0.25">
      <c r="C34" t="s">
        <v>24</v>
      </c>
      <c r="E34" s="17">
        <v>0.26</v>
      </c>
    </row>
    <row r="35" spans="1:6" x14ac:dyDescent="0.25">
      <c r="C35" t="s">
        <v>25</v>
      </c>
      <c r="E35" s="12">
        <f>E33*E34</f>
        <v>7670</v>
      </c>
    </row>
    <row r="37" spans="1:6" x14ac:dyDescent="0.25">
      <c r="A37" t="s">
        <v>26</v>
      </c>
      <c r="B37" t="s">
        <v>27</v>
      </c>
    </row>
    <row r="38" spans="1:6" x14ac:dyDescent="0.25">
      <c r="B38" s="2" t="s">
        <v>28</v>
      </c>
    </row>
    <row r="39" spans="1:6" x14ac:dyDescent="0.25">
      <c r="B39" s="4" t="s">
        <v>7</v>
      </c>
    </row>
    <row r="40" spans="1:6" x14ac:dyDescent="0.25">
      <c r="B40" s="2" t="s">
        <v>29</v>
      </c>
    </row>
    <row r="41" spans="1:6" ht="7.15" customHeight="1" x14ac:dyDescent="0.25"/>
    <row r="42" spans="1:6" x14ac:dyDescent="0.25">
      <c r="C42" t="s">
        <v>25</v>
      </c>
      <c r="E42" s="12">
        <f>E35</f>
        <v>7670</v>
      </c>
    </row>
    <row r="43" spans="1:6" x14ac:dyDescent="0.25">
      <c r="C43" t="s">
        <v>30</v>
      </c>
      <c r="E43" s="9">
        <v>6951.74</v>
      </c>
    </row>
    <row r="44" spans="1:6" x14ac:dyDescent="0.25">
      <c r="C44" t="s">
        <v>31</v>
      </c>
      <c r="E44" s="12">
        <f>E42-E43</f>
        <v>718.26000000000022</v>
      </c>
      <c r="F44" s="18" t="s">
        <v>32</v>
      </c>
    </row>
    <row r="45" spans="1:6" x14ac:dyDescent="0.25">
      <c r="F45" s="3" t="s">
        <v>33</v>
      </c>
    </row>
    <row r="46" spans="1:6" x14ac:dyDescent="0.25">
      <c r="B46" s="2" t="s">
        <v>34</v>
      </c>
      <c r="F46" s="3"/>
    </row>
    <row r="48" spans="1:6" x14ac:dyDescent="0.25">
      <c r="A48" t="s">
        <v>35</v>
      </c>
      <c r="B48" t="s">
        <v>36</v>
      </c>
    </row>
    <row r="49" spans="2:7" x14ac:dyDescent="0.25">
      <c r="B49" s="4" t="s">
        <v>7</v>
      </c>
    </row>
    <row r="50" spans="2:7" x14ac:dyDescent="0.25">
      <c r="B50" s="22" t="s">
        <v>37</v>
      </c>
    </row>
    <row r="51" spans="2:7" x14ac:dyDescent="0.25">
      <c r="B51" s="2" t="s">
        <v>22</v>
      </c>
    </row>
    <row r="52" spans="2:7" x14ac:dyDescent="0.25">
      <c r="B52" s="2"/>
    </row>
    <row r="53" spans="2:7" x14ac:dyDescent="0.25">
      <c r="C53" t="s">
        <v>38</v>
      </c>
      <c r="E53" s="12">
        <f>E20</f>
        <v>295000</v>
      </c>
    </row>
    <row r="54" spans="2:7" x14ac:dyDescent="0.25">
      <c r="C54" t="s">
        <v>39</v>
      </c>
      <c r="E54" s="5">
        <v>0.26</v>
      </c>
      <c r="F54" s="3"/>
    </row>
    <row r="55" spans="2:7" x14ac:dyDescent="0.25">
      <c r="C55" t="s">
        <v>40</v>
      </c>
      <c r="E55" s="12">
        <f>E53*E54</f>
        <v>76700</v>
      </c>
    </row>
    <row r="57" spans="2:7" x14ac:dyDescent="0.25">
      <c r="B57" s="2" t="s">
        <v>41</v>
      </c>
    </row>
    <row r="58" spans="2:7" x14ac:dyDescent="0.25">
      <c r="B58" s="2" t="s">
        <v>42</v>
      </c>
    </row>
    <row r="60" spans="2:7" ht="19.5" customHeight="1" x14ac:dyDescent="0.25"/>
    <row r="61" spans="2:7" hidden="1" x14ac:dyDescent="0.25">
      <c r="B61" s="2"/>
      <c r="G61" s="19" t="s">
        <v>43</v>
      </c>
    </row>
    <row r="62" spans="2:7" ht="18" customHeight="1" x14ac:dyDescent="0.25">
      <c r="B62" s="22" t="s">
        <v>44</v>
      </c>
    </row>
    <row r="63" spans="2:7" ht="18" customHeight="1" x14ac:dyDescent="0.25">
      <c r="B63" s="22" t="s">
        <v>45</v>
      </c>
    </row>
    <row r="64" spans="2:7" x14ac:dyDescent="0.25">
      <c r="B64" s="20" t="s">
        <v>46</v>
      </c>
    </row>
    <row r="65" spans="1:2" x14ac:dyDescent="0.25">
      <c r="A65" s="14" t="s">
        <v>47</v>
      </c>
      <c r="B65" t="s">
        <v>48</v>
      </c>
    </row>
    <row r="66" spans="1:2" x14ac:dyDescent="0.25">
      <c r="B66" t="s">
        <v>49</v>
      </c>
    </row>
    <row r="69" spans="1:2" x14ac:dyDescent="0.25">
      <c r="B69" t="s">
        <v>50</v>
      </c>
    </row>
  </sheetData>
  <mergeCells count="2">
    <mergeCell ref="A2:N3"/>
    <mergeCell ref="A5:M6"/>
  </mergeCells>
  <hyperlinks>
    <hyperlink ref="B64" r:id="rId1" xr:uid="{00000000-0004-0000-0000-000000000000}"/>
  </hyperlinks>
  <pageMargins left="0.7" right="0.7" top="0.75" bottom="0.75" header="0.3" footer="0.3"/>
  <pageSetup scale="65" orientation="portrait" r:id="rId2"/>
  <headerFooter>
    <oddHeader>&amp;RAttachment E-2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7"/>
  <sheetViews>
    <sheetView tabSelected="1" zoomScaleNormal="100" workbookViewId="0">
      <selection activeCell="A2" sqref="A2:N3"/>
    </sheetView>
  </sheetViews>
  <sheetFormatPr defaultRowHeight="15" x14ac:dyDescent="0.25"/>
  <cols>
    <col min="4" max="4" width="13.7109375" customWidth="1"/>
    <col min="5" max="5" width="13" customWidth="1"/>
  </cols>
  <sheetData>
    <row r="1" spans="1:14" x14ac:dyDescent="0.25">
      <c r="M1" t="s">
        <v>0</v>
      </c>
    </row>
    <row r="2" spans="1:14" x14ac:dyDescent="0.25">
      <c r="A2" s="24" t="s">
        <v>51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25" t="s">
        <v>52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15"/>
    </row>
    <row r="6" spans="1:14" ht="28.9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15"/>
    </row>
    <row r="7" spans="1:14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9" spans="1:14" x14ac:dyDescent="0.25">
      <c r="B9" t="s">
        <v>3</v>
      </c>
    </row>
    <row r="11" spans="1:14" x14ac:dyDescent="0.25">
      <c r="A11" t="s">
        <v>4</v>
      </c>
      <c r="B11" t="s">
        <v>5</v>
      </c>
    </row>
    <row r="12" spans="1:14" x14ac:dyDescent="0.25">
      <c r="B12" s="2" t="s">
        <v>6</v>
      </c>
    </row>
    <row r="14" spans="1:14" x14ac:dyDescent="0.25">
      <c r="C14" t="s">
        <v>11</v>
      </c>
      <c r="E14" s="8">
        <v>0</v>
      </c>
      <c r="F14" s="11"/>
    </row>
    <row r="15" spans="1:14" x14ac:dyDescent="0.25">
      <c r="C15" t="s">
        <v>12</v>
      </c>
      <c r="E15" s="9">
        <v>0</v>
      </c>
      <c r="G15" s="3" t="s">
        <v>13</v>
      </c>
    </row>
    <row r="16" spans="1:14" x14ac:dyDescent="0.25">
      <c r="C16" s="6" t="s">
        <v>14</v>
      </c>
      <c r="E16" s="12">
        <f>E14-E15</f>
        <v>0</v>
      </c>
    </row>
    <row r="18" spans="1:7" x14ac:dyDescent="0.25">
      <c r="C18" t="s">
        <v>15</v>
      </c>
      <c r="E18" s="10"/>
    </row>
    <row r="19" spans="1:7" x14ac:dyDescent="0.25">
      <c r="C19" t="s">
        <v>16</v>
      </c>
      <c r="E19" s="10"/>
      <c r="G19" s="3" t="s">
        <v>13</v>
      </c>
    </row>
    <row r="20" spans="1:7" x14ac:dyDescent="0.25">
      <c r="C20" t="s">
        <v>17</v>
      </c>
      <c r="E20" s="13">
        <f>E19-E18</f>
        <v>0</v>
      </c>
    </row>
    <row r="22" spans="1:7" x14ac:dyDescent="0.25">
      <c r="C22" t="s">
        <v>18</v>
      </c>
      <c r="E22" s="12" t="e">
        <f>E16/E20</f>
        <v>#DIV/0!</v>
      </c>
    </row>
    <row r="24" spans="1:7" x14ac:dyDescent="0.25">
      <c r="A24" t="s">
        <v>19</v>
      </c>
      <c r="B24" t="s">
        <v>20</v>
      </c>
    </row>
    <row r="25" spans="1:7" x14ac:dyDescent="0.25">
      <c r="B25" s="22" t="s">
        <v>21</v>
      </c>
    </row>
    <row r="27" spans="1:7" x14ac:dyDescent="0.25">
      <c r="C27" t="s">
        <v>23</v>
      </c>
      <c r="E27" s="16" t="e">
        <f>E22</f>
        <v>#DIV/0!</v>
      </c>
    </row>
    <row r="28" spans="1:7" x14ac:dyDescent="0.25">
      <c r="C28" t="s">
        <v>53</v>
      </c>
      <c r="E28" s="17">
        <v>0</v>
      </c>
    </row>
    <row r="29" spans="1:7" x14ac:dyDescent="0.25">
      <c r="C29" t="s">
        <v>25</v>
      </c>
      <c r="E29" s="12" t="e">
        <f>E27*E28</f>
        <v>#DIV/0!</v>
      </c>
    </row>
    <row r="31" spans="1:7" x14ac:dyDescent="0.25">
      <c r="A31" t="s">
        <v>26</v>
      </c>
      <c r="B31" t="s">
        <v>27</v>
      </c>
    </row>
    <row r="32" spans="1:7" x14ac:dyDescent="0.25">
      <c r="B32" s="2" t="s">
        <v>28</v>
      </c>
    </row>
    <row r="34" spans="1:6" x14ac:dyDescent="0.25">
      <c r="C34" t="s">
        <v>25</v>
      </c>
      <c r="E34" s="12" t="e">
        <f>E29</f>
        <v>#DIV/0!</v>
      </c>
    </row>
    <row r="35" spans="1:6" x14ac:dyDescent="0.25">
      <c r="C35" t="s">
        <v>54</v>
      </c>
      <c r="E35" s="9" t="s">
        <v>55</v>
      </c>
    </row>
    <row r="36" spans="1:6" x14ac:dyDescent="0.25">
      <c r="C36" t="s">
        <v>31</v>
      </c>
      <c r="E36" s="12" t="e">
        <f>E34-E35</f>
        <v>#DIV/0!</v>
      </c>
      <c r="F36" s="18" t="s">
        <v>32</v>
      </c>
    </row>
    <row r="37" spans="1:6" x14ac:dyDescent="0.25">
      <c r="F37" s="3" t="s">
        <v>33</v>
      </c>
    </row>
    <row r="38" spans="1:6" x14ac:dyDescent="0.25">
      <c r="B38" s="2"/>
      <c r="F38" s="3"/>
    </row>
    <row r="40" spans="1:6" x14ac:dyDescent="0.25">
      <c r="A40" t="s">
        <v>35</v>
      </c>
      <c r="B40" t="s">
        <v>36</v>
      </c>
    </row>
    <row r="41" spans="1:6" x14ac:dyDescent="0.25">
      <c r="B41" s="4"/>
    </row>
    <row r="42" spans="1:6" x14ac:dyDescent="0.25">
      <c r="B42" s="22" t="s">
        <v>37</v>
      </c>
    </row>
    <row r="43" spans="1:6" x14ac:dyDescent="0.25">
      <c r="B43" s="2" t="s">
        <v>56</v>
      </c>
    </row>
    <row r="44" spans="1:6" x14ac:dyDescent="0.25">
      <c r="C44" t="s">
        <v>38</v>
      </c>
      <c r="E44" s="12">
        <f>E16</f>
        <v>0</v>
      </c>
    </row>
    <row r="45" spans="1:6" x14ac:dyDescent="0.25">
      <c r="C45" t="s">
        <v>39</v>
      </c>
      <c r="E45" s="5">
        <v>0</v>
      </c>
      <c r="F45" s="3"/>
    </row>
    <row r="46" spans="1:6" x14ac:dyDescent="0.25">
      <c r="C46" t="s">
        <v>40</v>
      </c>
      <c r="E46" s="12">
        <f>E44*E45</f>
        <v>0</v>
      </c>
    </row>
    <row r="49" spans="1:2" x14ac:dyDescent="0.25">
      <c r="B49" s="22" t="s">
        <v>44</v>
      </c>
    </row>
    <row r="50" spans="1:2" x14ac:dyDescent="0.25">
      <c r="B50" s="22" t="s">
        <v>45</v>
      </c>
    </row>
    <row r="51" spans="1:2" x14ac:dyDescent="0.25">
      <c r="B51" s="20" t="s">
        <v>46</v>
      </c>
    </row>
    <row r="53" spans="1:2" x14ac:dyDescent="0.25">
      <c r="A53" s="14" t="s">
        <v>47</v>
      </c>
      <c r="B53" t="s">
        <v>57</v>
      </c>
    </row>
    <row r="54" spans="1:2" x14ac:dyDescent="0.25">
      <c r="B54" t="s">
        <v>49</v>
      </c>
    </row>
    <row r="57" spans="1:2" x14ac:dyDescent="0.25">
      <c r="B57" s="23" t="s">
        <v>50</v>
      </c>
    </row>
  </sheetData>
  <mergeCells count="2">
    <mergeCell ref="A2:N3"/>
    <mergeCell ref="A5:M6"/>
  </mergeCells>
  <hyperlinks>
    <hyperlink ref="B51" r:id="rId1" xr:uid="{00000000-0004-0000-0100-000000000000}"/>
  </hyperlinks>
  <pageMargins left="0.7" right="0.7" top="0.75" bottom="0.75" header="0.3" footer="0.3"/>
  <pageSetup scale="70" orientation="portrait" r:id="rId2"/>
  <headerFooter>
    <oddHeader>&amp;RAttachment E-1</oddHead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5" ma:contentTypeDescription="Create a new document." ma:contentTypeScope="" ma:versionID="87214e830e27b103a92e246dd1be8547">
  <xsd:schema xmlns:xsd="http://www.w3.org/2001/XMLSchema" xmlns:xs="http://www.w3.org/2001/XMLSchema" xmlns:p="http://schemas.microsoft.com/office/2006/metadata/properties" xmlns:ns2="5539627f-a073-49ae-920d-28f8649be131" xmlns:ns3="898c3d9e-a56e-434b-bb6a-7c6f06128eeb" targetNamespace="http://schemas.microsoft.com/office/2006/metadata/properties" ma:root="true" ma:fieldsID="39dc505618edac2732e8e58fcf23e6b9" ns2:_="" ns3:_="">
    <xsd:import namespace="5539627f-a073-49ae-920d-28f8649be131"/>
    <xsd:import namespace="898c3d9e-a56e-434b-bb6a-7c6f06128e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74b7978-2b36-45d1-8df7-27a74b1520b4}" ma:internalName="TaxCatchAll" ma:showField="CatchAllData" ma:web="898c3d9e-a56e-434b-bb6a-7c6f06128e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98c3d9e-a56e-434b-bb6a-7c6f06128eeb" xsi:nil="true"/>
    <lcf76f155ced4ddcb4097134ff3c332f xmlns="5539627f-a073-49ae-920d-28f8649be13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1A27EF-3F17-4554-82E9-8D32B38669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39627f-a073-49ae-920d-28f8649be131"/>
    <ds:schemaRef ds:uri="898c3d9e-a56e-434b-bb6a-7c6f06128e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F0BDD4-F36F-438A-88BB-669EC960CB86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898c3d9e-a56e-434b-bb6a-7c6f06128eeb"/>
    <ds:schemaRef ds:uri="5539627f-a073-49ae-920d-28f8649be131"/>
  </ds:schemaRefs>
</ds:datastoreItem>
</file>

<file path=customXml/itemProps3.xml><?xml version="1.0" encoding="utf-8"?>
<ds:datastoreItem xmlns:ds="http://schemas.openxmlformats.org/officeDocument/2006/customXml" ds:itemID="{D33E517D-1C6B-4F3E-8F67-327C4C7784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WORKSHEET</vt:lpstr>
    </vt:vector>
  </TitlesOfParts>
  <Manager/>
  <Company>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Neroni, Nancy</dc:creator>
  <cp:keywords/>
  <dc:description/>
  <cp:lastModifiedBy>Thomas, Tracy</cp:lastModifiedBy>
  <cp:revision/>
  <dcterms:created xsi:type="dcterms:W3CDTF">2014-08-05T17:11:28Z</dcterms:created>
  <dcterms:modified xsi:type="dcterms:W3CDTF">2022-10-06T17:00:58Z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Order">
    <vt:r8>3069800</vt:r8>
  </property>
  <property fmtid="{D5CDD505-2E9C-101B-9397-08002B2CF9AE}" pid="4" name="MediaServiceImageTags">
    <vt:lpwstr/>
  </property>
</Properties>
</file>