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Layne\Desktop\BHS\CCE\NT19 Data Supplement\Non-Title XIX XXI Financial Information\"/>
    </mc:Choice>
  </mc:AlternateContent>
  <xr:revisionPtr revIDLastSave="0" documentId="13_ncr:1_{663D2956-E62A-44FD-B492-D67E9F0ECDD6}" xr6:coauthVersionLast="47" xr6:coauthVersionMax="47" xr10:uidLastSave="{00000000-0000-0000-0000-000000000000}"/>
  <bookViews>
    <workbookView xWindow="-110" yWindow="-110" windowWidth="19420" windowHeight="10420" xr2:uid="{C9E71B92-B19A-4F3F-B7A4-1096301B8C72}"/>
  </bookViews>
  <sheets>
    <sheet name="Central GS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14" i="1" l="1"/>
  <c r="AY11" i="1"/>
  <c r="Z14" i="1"/>
  <c r="AL89" i="1" l="1"/>
  <c r="AL12" i="1"/>
  <c r="AL14" i="1"/>
  <c r="AL11" i="1"/>
  <c r="AX81" i="1" l="1"/>
  <c r="AW81" i="1"/>
  <c r="AV81" i="1"/>
  <c r="AU81" i="1"/>
  <c r="AT81" i="1"/>
  <c r="AS81" i="1"/>
  <c r="AR81" i="1"/>
  <c r="AQ81" i="1"/>
  <c r="AP81" i="1"/>
  <c r="AO81" i="1"/>
  <c r="AN81" i="1"/>
  <c r="AX76" i="1"/>
  <c r="AW76" i="1"/>
  <c r="AV76" i="1"/>
  <c r="AU76" i="1"/>
  <c r="AT76" i="1"/>
  <c r="AS76" i="1"/>
  <c r="AR76" i="1"/>
  <c r="AQ76" i="1"/>
  <c r="AP76" i="1"/>
  <c r="AO76" i="1"/>
  <c r="AN76" i="1"/>
  <c r="AX71" i="1"/>
  <c r="AW71" i="1"/>
  <c r="AV71" i="1"/>
  <c r="AU71" i="1"/>
  <c r="AT71" i="1"/>
  <c r="AS71" i="1"/>
  <c r="AR71" i="1"/>
  <c r="AQ71" i="1"/>
  <c r="AP71" i="1"/>
  <c r="AO71" i="1"/>
  <c r="AN71" i="1"/>
  <c r="AX59" i="1"/>
  <c r="AW59" i="1"/>
  <c r="AV59" i="1"/>
  <c r="AU59" i="1"/>
  <c r="AT59" i="1"/>
  <c r="AS59" i="1"/>
  <c r="AR59" i="1"/>
  <c r="AQ59" i="1"/>
  <c r="AP59" i="1"/>
  <c r="AO59" i="1"/>
  <c r="AN59" i="1"/>
  <c r="AX54" i="1"/>
  <c r="AW54" i="1"/>
  <c r="AV54" i="1"/>
  <c r="AU54" i="1"/>
  <c r="AT54" i="1"/>
  <c r="AS54" i="1"/>
  <c r="AR54" i="1"/>
  <c r="AQ54" i="1"/>
  <c r="AP54" i="1"/>
  <c r="AO54" i="1"/>
  <c r="AN54" i="1"/>
  <c r="AX43" i="1"/>
  <c r="AW43" i="1"/>
  <c r="AV43" i="1"/>
  <c r="AU43" i="1"/>
  <c r="AT43" i="1"/>
  <c r="AS43" i="1"/>
  <c r="AR43" i="1"/>
  <c r="AQ43" i="1"/>
  <c r="AP43" i="1"/>
  <c r="AO43" i="1"/>
  <c r="AN43" i="1"/>
  <c r="AX37" i="1"/>
  <c r="AW37" i="1"/>
  <c r="AV37" i="1"/>
  <c r="AU37" i="1"/>
  <c r="AT37" i="1"/>
  <c r="AS37" i="1"/>
  <c r="AR37" i="1"/>
  <c r="AQ37" i="1"/>
  <c r="AP37" i="1"/>
  <c r="AO37" i="1"/>
  <c r="AN37" i="1"/>
  <c r="AX31" i="1"/>
  <c r="AW31" i="1"/>
  <c r="AV31" i="1"/>
  <c r="AU31" i="1"/>
  <c r="AT31" i="1"/>
  <c r="AS31" i="1"/>
  <c r="AR31" i="1"/>
  <c r="AQ31" i="1"/>
  <c r="AP31" i="1"/>
  <c r="AO31" i="1"/>
  <c r="AN31" i="1"/>
  <c r="AU85" i="1"/>
  <c r="AN85" i="1"/>
  <c r="AO85" i="1"/>
  <c r="AP85" i="1"/>
  <c r="AQ85" i="1"/>
  <c r="AR85" i="1"/>
  <c r="AS85" i="1"/>
  <c r="AT85" i="1"/>
  <c r="AV85" i="1"/>
  <c r="AW85" i="1"/>
  <c r="AX85" i="1"/>
  <c r="AN90" i="1"/>
  <c r="AO90" i="1"/>
  <c r="AP90" i="1"/>
  <c r="AQ90" i="1"/>
  <c r="AR90" i="1"/>
  <c r="AS90" i="1"/>
  <c r="AT90" i="1"/>
  <c r="AU90" i="1"/>
  <c r="AV90" i="1"/>
  <c r="AW90" i="1"/>
  <c r="AX90" i="1"/>
  <c r="AK85" i="1" l="1"/>
  <c r="AJ85" i="1"/>
  <c r="AI85" i="1"/>
  <c r="AH85" i="1"/>
  <c r="AG85" i="1"/>
  <c r="AF85" i="1"/>
  <c r="AE85" i="1"/>
  <c r="AD85" i="1"/>
  <c r="AC85" i="1"/>
  <c r="AB85" i="1"/>
  <c r="AK81" i="1"/>
  <c r="AJ81" i="1"/>
  <c r="AI81" i="1"/>
  <c r="AH81" i="1"/>
  <c r="AG81" i="1"/>
  <c r="AF81" i="1"/>
  <c r="AE81" i="1"/>
  <c r="AD81" i="1"/>
  <c r="AC81" i="1"/>
  <c r="AB81" i="1"/>
  <c r="AK76" i="1"/>
  <c r="AJ76" i="1"/>
  <c r="AI76" i="1"/>
  <c r="AH76" i="1"/>
  <c r="AG76" i="1"/>
  <c r="AF76" i="1"/>
  <c r="AE76" i="1"/>
  <c r="AD76" i="1"/>
  <c r="AC76" i="1"/>
  <c r="AB76" i="1"/>
  <c r="AK71" i="1"/>
  <c r="AJ71" i="1"/>
  <c r="AI71" i="1"/>
  <c r="AH71" i="1"/>
  <c r="AG71" i="1"/>
  <c r="AF71" i="1"/>
  <c r="AE71" i="1"/>
  <c r="AD71" i="1"/>
  <c r="AC71" i="1"/>
  <c r="AB71" i="1"/>
  <c r="AK59" i="1"/>
  <c r="AJ59" i="1"/>
  <c r="AI59" i="1"/>
  <c r="AH59" i="1"/>
  <c r="AG59" i="1"/>
  <c r="AF59" i="1"/>
  <c r="AE59" i="1"/>
  <c r="AD59" i="1"/>
  <c r="AC59" i="1"/>
  <c r="AB59" i="1"/>
  <c r="AK54" i="1"/>
  <c r="AJ54" i="1"/>
  <c r="AI54" i="1"/>
  <c r="AH54" i="1"/>
  <c r="AG54" i="1"/>
  <c r="AF54" i="1"/>
  <c r="AE54" i="1"/>
  <c r="AD54" i="1"/>
  <c r="AC54" i="1"/>
  <c r="AB54" i="1"/>
  <c r="AK43" i="1"/>
  <c r="AJ43" i="1"/>
  <c r="AI43" i="1"/>
  <c r="AH43" i="1"/>
  <c r="AG43" i="1"/>
  <c r="AF43" i="1"/>
  <c r="AE43" i="1"/>
  <c r="AD43" i="1"/>
  <c r="AC43" i="1"/>
  <c r="AB43" i="1"/>
  <c r="AK37" i="1"/>
  <c r="AJ37" i="1"/>
  <c r="AI37" i="1"/>
  <c r="AH37" i="1"/>
  <c r="AG37" i="1"/>
  <c r="AF37" i="1"/>
  <c r="AE37" i="1"/>
  <c r="AD37" i="1"/>
  <c r="AC37" i="1"/>
  <c r="AB37" i="1"/>
  <c r="AK31" i="1"/>
  <c r="AJ31" i="1"/>
  <c r="AI31" i="1"/>
  <c r="AH31" i="1"/>
  <c r="AG31" i="1"/>
  <c r="AF31" i="1"/>
  <c r="AE31" i="1"/>
  <c r="AD31" i="1"/>
  <c r="AC31" i="1"/>
  <c r="AB31" i="1"/>
  <c r="Y85" i="1" l="1"/>
  <c r="X85" i="1"/>
  <c r="W85" i="1"/>
  <c r="V85" i="1"/>
  <c r="U85" i="1"/>
  <c r="T85" i="1"/>
  <c r="S85" i="1"/>
  <c r="R85" i="1"/>
  <c r="Q85" i="1"/>
  <c r="P85" i="1"/>
  <c r="Y81" i="1"/>
  <c r="X81" i="1"/>
  <c r="W81" i="1"/>
  <c r="V81" i="1"/>
  <c r="U81" i="1"/>
  <c r="T81" i="1"/>
  <c r="S81" i="1"/>
  <c r="R81" i="1"/>
  <c r="Q81" i="1"/>
  <c r="P81" i="1"/>
  <c r="Y76" i="1"/>
  <c r="X76" i="1"/>
  <c r="W76" i="1"/>
  <c r="V76" i="1"/>
  <c r="U76" i="1"/>
  <c r="T76" i="1"/>
  <c r="S76" i="1"/>
  <c r="R76" i="1"/>
  <c r="Q76" i="1"/>
  <c r="P76" i="1"/>
  <c r="Y71" i="1"/>
  <c r="X71" i="1"/>
  <c r="W71" i="1"/>
  <c r="V71" i="1"/>
  <c r="U71" i="1"/>
  <c r="T71" i="1"/>
  <c r="S71" i="1"/>
  <c r="R71" i="1"/>
  <c r="Q71" i="1"/>
  <c r="P71" i="1"/>
  <c r="Y59" i="1"/>
  <c r="X59" i="1"/>
  <c r="W59" i="1"/>
  <c r="V59" i="1"/>
  <c r="U59" i="1"/>
  <c r="T59" i="1"/>
  <c r="S59" i="1"/>
  <c r="R59" i="1"/>
  <c r="Q59" i="1"/>
  <c r="P59" i="1"/>
  <c r="Y54" i="1"/>
  <c r="X54" i="1"/>
  <c r="W54" i="1"/>
  <c r="T54" i="1"/>
  <c r="S54" i="1"/>
  <c r="R54" i="1"/>
  <c r="Q54" i="1"/>
  <c r="P54" i="1"/>
  <c r="V45" i="1"/>
  <c r="V54" i="1" s="1"/>
  <c r="U45" i="1"/>
  <c r="U54" i="1" s="1"/>
  <c r="Y43" i="1"/>
  <c r="X43" i="1"/>
  <c r="W43" i="1"/>
  <c r="V43" i="1"/>
  <c r="U43" i="1"/>
  <c r="T43" i="1"/>
  <c r="S43" i="1"/>
  <c r="R43" i="1"/>
  <c r="Q43" i="1"/>
  <c r="P43" i="1"/>
  <c r="Y37" i="1"/>
  <c r="X37" i="1"/>
  <c r="W37" i="1"/>
  <c r="V37" i="1"/>
  <c r="U37" i="1"/>
  <c r="T37" i="1"/>
  <c r="S37" i="1"/>
  <c r="R37" i="1"/>
  <c r="Q37" i="1"/>
  <c r="P37" i="1"/>
  <c r="Y31" i="1"/>
  <c r="X31" i="1"/>
  <c r="W31" i="1"/>
  <c r="V31" i="1"/>
  <c r="U31" i="1"/>
  <c r="T31" i="1"/>
  <c r="S31" i="1"/>
  <c r="R31" i="1"/>
  <c r="Q31" i="1"/>
  <c r="P31" i="1"/>
  <c r="N100" i="1" l="1"/>
  <c r="N99" i="1"/>
  <c r="M85" i="1"/>
  <c r="L85" i="1"/>
  <c r="K85" i="1"/>
  <c r="J85" i="1"/>
  <c r="I85" i="1"/>
  <c r="H85" i="1"/>
  <c r="G85" i="1"/>
  <c r="M81" i="1"/>
  <c r="L81" i="1"/>
  <c r="K81" i="1"/>
  <c r="J81" i="1"/>
  <c r="I81" i="1"/>
  <c r="H81" i="1"/>
  <c r="G81" i="1"/>
  <c r="M76" i="1"/>
  <c r="L76" i="1"/>
  <c r="K76" i="1"/>
  <c r="J76" i="1"/>
  <c r="I76" i="1"/>
  <c r="H76" i="1"/>
  <c r="G76" i="1"/>
  <c r="M71" i="1"/>
  <c r="L71" i="1"/>
  <c r="K71" i="1"/>
  <c r="J71" i="1"/>
  <c r="I71" i="1"/>
  <c r="H71" i="1"/>
  <c r="G71" i="1"/>
  <c r="M59" i="1"/>
  <c r="L59" i="1"/>
  <c r="K59" i="1"/>
  <c r="J59" i="1"/>
  <c r="I59" i="1"/>
  <c r="H59" i="1"/>
  <c r="G59" i="1"/>
  <c r="M54" i="1"/>
  <c r="L54" i="1"/>
  <c r="K54" i="1"/>
  <c r="J54" i="1"/>
  <c r="I54" i="1"/>
  <c r="H54" i="1"/>
  <c r="G54" i="1"/>
  <c r="M43" i="1"/>
  <c r="L43" i="1"/>
  <c r="K43" i="1"/>
  <c r="J43" i="1"/>
  <c r="I43" i="1"/>
  <c r="H43" i="1"/>
  <c r="G43" i="1"/>
  <c r="M37" i="1"/>
  <c r="L37" i="1"/>
  <c r="K37" i="1"/>
  <c r="J37" i="1"/>
  <c r="I37" i="1"/>
  <c r="H37" i="1"/>
  <c r="G37" i="1"/>
  <c r="M31" i="1"/>
  <c r="L31" i="1"/>
  <c r="K31" i="1"/>
  <c r="J31" i="1"/>
  <c r="I31" i="1"/>
  <c r="H31" i="1"/>
  <c r="G31" i="1"/>
  <c r="F85" i="1"/>
  <c r="E85" i="1"/>
  <c r="D85" i="1"/>
  <c r="F81" i="1"/>
  <c r="E81" i="1"/>
  <c r="D81" i="1"/>
  <c r="F76" i="1"/>
  <c r="E76" i="1"/>
  <c r="D76" i="1"/>
  <c r="F71" i="1"/>
  <c r="E71" i="1"/>
  <c r="D71" i="1"/>
  <c r="F59" i="1"/>
  <c r="E59" i="1"/>
  <c r="D59" i="1"/>
  <c r="F54" i="1"/>
  <c r="E54" i="1"/>
  <c r="D54" i="1"/>
  <c r="F43" i="1"/>
  <c r="E43" i="1"/>
  <c r="D43" i="1"/>
  <c r="F37" i="1"/>
  <c r="E37" i="1"/>
  <c r="D37" i="1"/>
  <c r="F31" i="1"/>
  <c r="E31" i="1"/>
  <c r="D31" i="1"/>
  <c r="N16" i="1" l="1"/>
  <c r="N17" i="1"/>
  <c r="AY16" i="1" l="1"/>
  <c r="AK90" i="1" l="1"/>
  <c r="AJ90" i="1"/>
  <c r="AI90" i="1"/>
  <c r="AG90" i="1"/>
  <c r="AF90" i="1"/>
  <c r="AE90" i="1"/>
  <c r="AD90" i="1"/>
  <c r="AB90" i="1"/>
  <c r="AH90" i="1"/>
  <c r="AC90" i="1"/>
  <c r="AL16" i="1"/>
  <c r="Z16" i="1" l="1"/>
  <c r="Z17" i="1"/>
  <c r="Z18" i="1"/>
  <c r="Y167" i="1" l="1"/>
  <c r="AJ167" i="1"/>
  <c r="AU167" i="1"/>
  <c r="AT21" i="1" l="1"/>
  <c r="AP110" i="1"/>
  <c r="AQ110" i="1"/>
  <c r="AR110" i="1"/>
  <c r="AS110" i="1"/>
  <c r="AT110" i="1"/>
  <c r="AU110" i="1"/>
  <c r="AV110" i="1"/>
  <c r="AW110" i="1"/>
  <c r="AX110" i="1"/>
  <c r="AP119" i="1"/>
  <c r="AQ119" i="1"/>
  <c r="AR119" i="1"/>
  <c r="AS119" i="1"/>
  <c r="AT119" i="1"/>
  <c r="AU119" i="1"/>
  <c r="AV119" i="1"/>
  <c r="AW119" i="1"/>
  <c r="AX119" i="1"/>
  <c r="AT135" i="1"/>
  <c r="AT157" i="1"/>
  <c r="AT160" i="1" s="1"/>
  <c r="AY151" i="1"/>
  <c r="AY152" i="1"/>
  <c r="AY153" i="1"/>
  <c r="AY154" i="1"/>
  <c r="AY155" i="1"/>
  <c r="AY100" i="1"/>
  <c r="AY101" i="1"/>
  <c r="AY102" i="1"/>
  <c r="AY103" i="1"/>
  <c r="AY99" i="1"/>
  <c r="AT94" i="1"/>
  <c r="AT96" i="1" s="1"/>
  <c r="AT136" i="1" l="1"/>
  <c r="AT97" i="1" s="1"/>
  <c r="AT98" i="1"/>
  <c r="AT104" i="1" s="1"/>
  <c r="AT161" i="1" s="1"/>
  <c r="AT162" i="1" l="1"/>
  <c r="AT164" i="1" s="1"/>
  <c r="AT170" i="1" s="1"/>
  <c r="T90" i="1"/>
  <c r="U90" i="1"/>
  <c r="V90" i="1"/>
  <c r="W90" i="1"/>
  <c r="X90" i="1"/>
  <c r="Y90" i="1"/>
  <c r="Y21" i="1"/>
  <c r="X21" i="1"/>
  <c r="W21" i="1"/>
  <c r="U21" i="1"/>
  <c r="T21" i="1"/>
  <c r="V21" i="1"/>
  <c r="P90" i="1"/>
  <c r="Q90" i="1"/>
  <c r="R90" i="1"/>
  <c r="R21" i="1"/>
  <c r="Q21" i="1"/>
  <c r="P21" i="1"/>
  <c r="AL151" i="1" l="1"/>
  <c r="AL152" i="1"/>
  <c r="AL153" i="1"/>
  <c r="AL154" i="1"/>
  <c r="AL91" i="1"/>
  <c r="D90" i="1"/>
  <c r="E90" i="1"/>
  <c r="F90" i="1"/>
  <c r="AQ21" i="1"/>
  <c r="AR21" i="1"/>
  <c r="AS21" i="1"/>
  <c r="AU21" i="1"/>
  <c r="AV21" i="1"/>
  <c r="AW21" i="1"/>
  <c r="AX21" i="1"/>
  <c r="AY17" i="1"/>
  <c r="AY18" i="1"/>
  <c r="AY19" i="1"/>
  <c r="AY20" i="1"/>
  <c r="AD94" i="1"/>
  <c r="AC94" i="1"/>
  <c r="AB94" i="1"/>
  <c r="AC96" i="1" l="1"/>
  <c r="AB96" i="1"/>
  <c r="AD96" i="1"/>
  <c r="Z151" i="1" l="1"/>
  <c r="Z152" i="1"/>
  <c r="Z153" i="1"/>
  <c r="Z154" i="1"/>
  <c r="N156" i="1" l="1"/>
  <c r="Z91" i="1"/>
  <c r="Z73" i="1"/>
  <c r="Z75" i="1"/>
  <c r="Z46" i="1"/>
  <c r="Z47" i="1"/>
  <c r="Z48" i="1"/>
  <c r="Z49" i="1"/>
  <c r="Z50" i="1"/>
  <c r="Z51" i="1"/>
  <c r="Z53" i="1"/>
  <c r="Z45" i="1"/>
  <c r="Z15" i="1" l="1"/>
  <c r="Z19" i="1"/>
  <c r="Z20" i="1"/>
  <c r="AY168" i="1" l="1"/>
  <c r="AY166" i="1"/>
  <c r="AY163" i="1"/>
  <c r="AY159" i="1"/>
  <c r="AY158" i="1"/>
  <c r="AX157" i="1"/>
  <c r="AX160" i="1" s="1"/>
  <c r="AW157" i="1"/>
  <c r="AW160" i="1" s="1"/>
  <c r="AV157" i="1"/>
  <c r="AV160" i="1" s="1"/>
  <c r="AU157" i="1"/>
  <c r="AU160" i="1" s="1"/>
  <c r="AS157" i="1"/>
  <c r="AS160" i="1" s="1"/>
  <c r="AR157" i="1"/>
  <c r="AR160" i="1" s="1"/>
  <c r="AQ157" i="1"/>
  <c r="AQ160" i="1" s="1"/>
  <c r="AP157" i="1"/>
  <c r="AP160" i="1" s="1"/>
  <c r="AO157" i="1"/>
  <c r="AO160" i="1" s="1"/>
  <c r="AN157" i="1"/>
  <c r="AN160" i="1" s="1"/>
  <c r="AY156" i="1"/>
  <c r="AY150" i="1"/>
  <c r="AY149" i="1"/>
  <c r="AY148" i="1"/>
  <c r="AY147" i="1"/>
  <c r="AY146" i="1"/>
  <c r="AY145" i="1"/>
  <c r="AY144" i="1"/>
  <c r="AY143" i="1"/>
  <c r="AY142" i="1"/>
  <c r="AY141" i="1"/>
  <c r="AY140" i="1"/>
  <c r="AY139" i="1"/>
  <c r="AY138" i="1"/>
  <c r="AX135" i="1"/>
  <c r="AX136" i="1" s="1"/>
  <c r="AX97" i="1" s="1"/>
  <c r="AW135" i="1"/>
  <c r="AW136" i="1" s="1"/>
  <c r="AW97" i="1" s="1"/>
  <c r="AV135" i="1"/>
  <c r="AV136" i="1" s="1"/>
  <c r="AV97" i="1" s="1"/>
  <c r="AU135" i="1"/>
  <c r="AU136" i="1" s="1"/>
  <c r="AU97" i="1" s="1"/>
  <c r="AS135" i="1"/>
  <c r="AS136" i="1" s="1"/>
  <c r="AS97" i="1" s="1"/>
  <c r="AR135" i="1"/>
  <c r="AR136" i="1" s="1"/>
  <c r="AR97" i="1" s="1"/>
  <c r="AQ135" i="1"/>
  <c r="AQ136" i="1" s="1"/>
  <c r="AQ97" i="1" s="1"/>
  <c r="AP135" i="1"/>
  <c r="AP136" i="1" s="1"/>
  <c r="AP97" i="1" s="1"/>
  <c r="AO135" i="1"/>
  <c r="AN135" i="1"/>
  <c r="AY134" i="1"/>
  <c r="AY133" i="1"/>
  <c r="AY132" i="1"/>
  <c r="AY131" i="1"/>
  <c r="AY130" i="1"/>
  <c r="AY129" i="1"/>
  <c r="AY128" i="1"/>
  <c r="AY127" i="1"/>
  <c r="AY126" i="1"/>
  <c r="AY125" i="1"/>
  <c r="AY123" i="1"/>
  <c r="AY122" i="1"/>
  <c r="AY121" i="1"/>
  <c r="AO119" i="1"/>
  <c r="AN119" i="1"/>
  <c r="AY118" i="1"/>
  <c r="AY117" i="1"/>
  <c r="AY116" i="1"/>
  <c r="AY115" i="1"/>
  <c r="AY114" i="1"/>
  <c r="AY113" i="1"/>
  <c r="AY112" i="1"/>
  <c r="AO110" i="1"/>
  <c r="AO136" i="1" s="1"/>
  <c r="AO97" i="1" s="1"/>
  <c r="AN110" i="1"/>
  <c r="AY109" i="1"/>
  <c r="AY108" i="1"/>
  <c r="AY107" i="1"/>
  <c r="AY95" i="1"/>
  <c r="AY93" i="1"/>
  <c r="AY92" i="1"/>
  <c r="AX94" i="1"/>
  <c r="AX96" i="1" s="1"/>
  <c r="AV94" i="1"/>
  <c r="AV96" i="1" s="1"/>
  <c r="AS94" i="1"/>
  <c r="AS96" i="1" s="1"/>
  <c r="AY87" i="1"/>
  <c r="AW94" i="1"/>
  <c r="AW96" i="1" s="1"/>
  <c r="AR94" i="1"/>
  <c r="AR96" i="1" s="1"/>
  <c r="AY84" i="1"/>
  <c r="AY83" i="1"/>
  <c r="AY80" i="1"/>
  <c r="AY79" i="1"/>
  <c r="AY78" i="1"/>
  <c r="AY75" i="1"/>
  <c r="AY73" i="1"/>
  <c r="AY70" i="1"/>
  <c r="AY69" i="1"/>
  <c r="AY68" i="1"/>
  <c r="AY66" i="1"/>
  <c r="AY65" i="1"/>
  <c r="AY63" i="1"/>
  <c r="AY62" i="1"/>
  <c r="AY58" i="1"/>
  <c r="AY57" i="1"/>
  <c r="AY56" i="1"/>
  <c r="AY53" i="1"/>
  <c r="AY52" i="1"/>
  <c r="AY51" i="1"/>
  <c r="AY50" i="1"/>
  <c r="AY49" i="1"/>
  <c r="AY48" i="1"/>
  <c r="AY47" i="1"/>
  <c r="AY46" i="1"/>
  <c r="AY45" i="1"/>
  <c r="AU94" i="1"/>
  <c r="AU96" i="1" s="1"/>
  <c r="AY42" i="1"/>
  <c r="AY41" i="1"/>
  <c r="AY40" i="1"/>
  <c r="AY39" i="1"/>
  <c r="AY36" i="1"/>
  <c r="AY35" i="1"/>
  <c r="AY34" i="1"/>
  <c r="AY33" i="1"/>
  <c r="AP94" i="1"/>
  <c r="AP96" i="1" s="1"/>
  <c r="AN94" i="1"/>
  <c r="AN96" i="1" s="1"/>
  <c r="AY30" i="1"/>
  <c r="AY29" i="1"/>
  <c r="AY28" i="1"/>
  <c r="AY27" i="1"/>
  <c r="AY26" i="1"/>
  <c r="AP21" i="1"/>
  <c r="AO21" i="1"/>
  <c r="AN21" i="1"/>
  <c r="AY15" i="1"/>
  <c r="AY12" i="1"/>
  <c r="AY9" i="1"/>
  <c r="AL168" i="1"/>
  <c r="AL166" i="1"/>
  <c r="AL163" i="1"/>
  <c r="AL159" i="1"/>
  <c r="AL158" i="1"/>
  <c r="AK157" i="1"/>
  <c r="AK160" i="1" s="1"/>
  <c r="AJ157" i="1"/>
  <c r="AJ160" i="1" s="1"/>
  <c r="AI157" i="1"/>
  <c r="AI160" i="1" s="1"/>
  <c r="AH157" i="1"/>
  <c r="AH160" i="1" s="1"/>
  <c r="AG157" i="1"/>
  <c r="AG160" i="1" s="1"/>
  <c r="AF157" i="1"/>
  <c r="AF160" i="1" s="1"/>
  <c r="AE157" i="1"/>
  <c r="AE160" i="1" s="1"/>
  <c r="AD157" i="1"/>
  <c r="AD160" i="1" s="1"/>
  <c r="AC157" i="1"/>
  <c r="AC160" i="1" s="1"/>
  <c r="AB157" i="1"/>
  <c r="AB160" i="1" s="1"/>
  <c r="AL156" i="1"/>
  <c r="AL150" i="1"/>
  <c r="AL149" i="1"/>
  <c r="AL148" i="1"/>
  <c r="AL147" i="1"/>
  <c r="AL146" i="1"/>
  <c r="AL145" i="1"/>
  <c r="AL144" i="1"/>
  <c r="AL143" i="1"/>
  <c r="AL142" i="1"/>
  <c r="AL141" i="1"/>
  <c r="AL140" i="1"/>
  <c r="AL139" i="1"/>
  <c r="AL138" i="1"/>
  <c r="AK135" i="1"/>
  <c r="AK136" i="1" s="1"/>
  <c r="AK97" i="1" s="1"/>
  <c r="AJ135" i="1"/>
  <c r="AJ136" i="1" s="1"/>
  <c r="AJ97" i="1" s="1"/>
  <c r="AI135" i="1"/>
  <c r="AI136" i="1" s="1"/>
  <c r="AI97" i="1" s="1"/>
  <c r="AH135" i="1"/>
  <c r="AH136" i="1" s="1"/>
  <c r="AH97" i="1" s="1"/>
  <c r="AG135" i="1"/>
  <c r="AG136" i="1" s="1"/>
  <c r="AG97" i="1" s="1"/>
  <c r="AF135" i="1"/>
  <c r="AF136" i="1" s="1"/>
  <c r="AF97" i="1" s="1"/>
  <c r="AE135" i="1"/>
  <c r="AE136" i="1" s="1"/>
  <c r="AE97" i="1" s="1"/>
  <c r="AD135" i="1"/>
  <c r="AD136" i="1" s="1"/>
  <c r="AD97" i="1" s="1"/>
  <c r="AD98" i="1" s="1"/>
  <c r="AD104" i="1" s="1"/>
  <c r="AC135" i="1"/>
  <c r="AB135" i="1"/>
  <c r="AL134" i="1"/>
  <c r="AL133" i="1"/>
  <c r="AL132" i="1"/>
  <c r="AL131" i="1"/>
  <c r="AL130" i="1"/>
  <c r="AL129" i="1"/>
  <c r="AL128" i="1"/>
  <c r="AL127" i="1"/>
  <c r="AL126" i="1"/>
  <c r="AL125" i="1"/>
  <c r="AL123" i="1"/>
  <c r="AL122" i="1"/>
  <c r="AL121" i="1"/>
  <c r="AC119" i="1"/>
  <c r="AB119" i="1"/>
  <c r="AL118" i="1"/>
  <c r="AL117" i="1"/>
  <c r="AL116" i="1"/>
  <c r="AL115" i="1"/>
  <c r="AL114" i="1"/>
  <c r="AL113" i="1"/>
  <c r="AL112" i="1"/>
  <c r="AC110" i="1"/>
  <c r="AB110" i="1"/>
  <c r="AL109" i="1"/>
  <c r="AL108" i="1"/>
  <c r="AL107" i="1"/>
  <c r="AL95" i="1"/>
  <c r="AI94" i="1"/>
  <c r="AI96" i="1" s="1"/>
  <c r="AL93" i="1"/>
  <c r="AL92" i="1"/>
  <c r="AL90" i="1"/>
  <c r="AL88" i="1"/>
  <c r="AL87" i="1"/>
  <c r="AL84" i="1"/>
  <c r="AL83" i="1"/>
  <c r="AL80" i="1"/>
  <c r="AL79" i="1"/>
  <c r="AL78" i="1"/>
  <c r="AL75" i="1"/>
  <c r="AL73" i="1"/>
  <c r="AL70" i="1"/>
  <c r="AL69" i="1"/>
  <c r="AL68" i="1"/>
  <c r="AL66" i="1"/>
  <c r="AL65" i="1"/>
  <c r="AL63" i="1"/>
  <c r="AL62" i="1"/>
  <c r="AL58" i="1"/>
  <c r="AL57" i="1"/>
  <c r="AL56" i="1"/>
  <c r="AL53" i="1"/>
  <c r="AL52" i="1"/>
  <c r="AL51" i="1"/>
  <c r="AL50" i="1"/>
  <c r="AL49" i="1"/>
  <c r="AL48" i="1"/>
  <c r="AL47" i="1"/>
  <c r="AL46" i="1"/>
  <c r="AL45" i="1"/>
  <c r="AL42" i="1"/>
  <c r="AL41" i="1"/>
  <c r="AL40" i="1"/>
  <c r="AL39" i="1"/>
  <c r="AL36" i="1"/>
  <c r="AL35" i="1"/>
  <c r="AL34" i="1"/>
  <c r="AL33" i="1"/>
  <c r="AK94" i="1"/>
  <c r="AK96" i="1" s="1"/>
  <c r="AJ94" i="1"/>
  <c r="AJ96" i="1" s="1"/>
  <c r="AH94" i="1"/>
  <c r="AH96" i="1" s="1"/>
  <c r="AG94" i="1"/>
  <c r="AG96" i="1" s="1"/>
  <c r="AF94" i="1"/>
  <c r="AF96" i="1" s="1"/>
  <c r="AL30" i="1"/>
  <c r="AL29" i="1"/>
  <c r="AL28" i="1"/>
  <c r="AL27" i="1"/>
  <c r="AL26" i="1"/>
  <c r="AK21" i="1"/>
  <c r="AJ21" i="1"/>
  <c r="AI21" i="1"/>
  <c r="AH21" i="1"/>
  <c r="AG21" i="1"/>
  <c r="AF21" i="1"/>
  <c r="AE21" i="1"/>
  <c r="AD21" i="1"/>
  <c r="AC21" i="1"/>
  <c r="AB21" i="1"/>
  <c r="AL20" i="1"/>
  <c r="AL19" i="1"/>
  <c r="AL18" i="1"/>
  <c r="AL17" i="1"/>
  <c r="AL15" i="1"/>
  <c r="AL9" i="1"/>
  <c r="Z168" i="1"/>
  <c r="Z166" i="1"/>
  <c r="Z163" i="1"/>
  <c r="Z159" i="1"/>
  <c r="Z158" i="1"/>
  <c r="Y157" i="1"/>
  <c r="Y160" i="1" s="1"/>
  <c r="X157" i="1"/>
  <c r="X160" i="1" s="1"/>
  <c r="W157" i="1"/>
  <c r="W160" i="1" s="1"/>
  <c r="V157" i="1"/>
  <c r="V160" i="1" s="1"/>
  <c r="U157" i="1"/>
  <c r="U160" i="1" s="1"/>
  <c r="T157" i="1"/>
  <c r="T160" i="1" s="1"/>
  <c r="S157" i="1"/>
  <c r="S160" i="1" s="1"/>
  <c r="R157" i="1"/>
  <c r="R160" i="1" s="1"/>
  <c r="Q157" i="1"/>
  <c r="Q160" i="1" s="1"/>
  <c r="P157" i="1"/>
  <c r="P160" i="1" s="1"/>
  <c r="Z156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Y135" i="1"/>
  <c r="Y136" i="1" s="1"/>
  <c r="Y97" i="1" s="1"/>
  <c r="X135" i="1"/>
  <c r="X136" i="1" s="1"/>
  <c r="X97" i="1" s="1"/>
  <c r="W135" i="1"/>
  <c r="W136" i="1" s="1"/>
  <c r="W97" i="1" s="1"/>
  <c r="V135" i="1"/>
  <c r="V136" i="1" s="1"/>
  <c r="V97" i="1" s="1"/>
  <c r="U135" i="1"/>
  <c r="U136" i="1" s="1"/>
  <c r="U97" i="1" s="1"/>
  <c r="T135" i="1"/>
  <c r="T136" i="1" s="1"/>
  <c r="T97" i="1" s="1"/>
  <c r="S135" i="1"/>
  <c r="S136" i="1" s="1"/>
  <c r="S97" i="1" s="1"/>
  <c r="R135" i="1"/>
  <c r="R136" i="1" s="1"/>
  <c r="R97" i="1" s="1"/>
  <c r="Q135" i="1"/>
  <c r="P135" i="1"/>
  <c r="Z134" i="1"/>
  <c r="Z133" i="1"/>
  <c r="Z132" i="1"/>
  <c r="Z131" i="1"/>
  <c r="Z130" i="1"/>
  <c r="Z129" i="1"/>
  <c r="Z128" i="1"/>
  <c r="Z127" i="1"/>
  <c r="Z126" i="1"/>
  <c r="Z125" i="1"/>
  <c r="Z123" i="1"/>
  <c r="Z122" i="1"/>
  <c r="Z121" i="1"/>
  <c r="Q119" i="1"/>
  <c r="P119" i="1"/>
  <c r="Z118" i="1"/>
  <c r="Z117" i="1"/>
  <c r="Z116" i="1"/>
  <c r="Z115" i="1"/>
  <c r="Z114" i="1"/>
  <c r="Z113" i="1"/>
  <c r="Z112" i="1"/>
  <c r="Q110" i="1"/>
  <c r="P110" i="1"/>
  <c r="P136" i="1" s="1"/>
  <c r="P97" i="1" s="1"/>
  <c r="Z109" i="1"/>
  <c r="Z108" i="1"/>
  <c r="Z107" i="1"/>
  <c r="Z95" i="1"/>
  <c r="Z93" i="1"/>
  <c r="Z92" i="1"/>
  <c r="S90" i="1"/>
  <c r="Z88" i="1"/>
  <c r="Z87" i="1"/>
  <c r="Z84" i="1"/>
  <c r="Z83" i="1"/>
  <c r="Z80" i="1"/>
  <c r="Z79" i="1"/>
  <c r="Z78" i="1"/>
  <c r="Z76" i="1"/>
  <c r="Z70" i="1"/>
  <c r="Z69" i="1"/>
  <c r="Z68" i="1"/>
  <c r="Z66" i="1"/>
  <c r="Z65" i="1"/>
  <c r="Z63" i="1"/>
  <c r="Z62" i="1"/>
  <c r="Z58" i="1"/>
  <c r="Z57" i="1"/>
  <c r="Z56" i="1"/>
  <c r="Z54" i="1"/>
  <c r="Z42" i="1"/>
  <c r="Z41" i="1"/>
  <c r="Z40" i="1"/>
  <c r="Z39" i="1"/>
  <c r="Z36" i="1"/>
  <c r="Z35" i="1"/>
  <c r="Z34" i="1"/>
  <c r="Z33" i="1"/>
  <c r="X94" i="1"/>
  <c r="X96" i="1" s="1"/>
  <c r="W94" i="1"/>
  <c r="W96" i="1" s="1"/>
  <c r="U94" i="1"/>
  <c r="U96" i="1" s="1"/>
  <c r="Z30" i="1"/>
  <c r="Z29" i="1"/>
  <c r="Z28" i="1"/>
  <c r="Z27" i="1"/>
  <c r="Z26" i="1"/>
  <c r="S21" i="1"/>
  <c r="Z12" i="1"/>
  <c r="Z9" i="1"/>
  <c r="N163" i="1"/>
  <c r="N159" i="1"/>
  <c r="N15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38" i="1"/>
  <c r="F157" i="1"/>
  <c r="F160" i="1" s="1"/>
  <c r="G157" i="1"/>
  <c r="G160" i="1" s="1"/>
  <c r="H157" i="1"/>
  <c r="H160" i="1" s="1"/>
  <c r="I157" i="1"/>
  <c r="I160" i="1" s="1"/>
  <c r="J157" i="1"/>
  <c r="J160" i="1" s="1"/>
  <c r="K157" i="1"/>
  <c r="K160" i="1" s="1"/>
  <c r="L157" i="1"/>
  <c r="L160" i="1" s="1"/>
  <c r="M157" i="1"/>
  <c r="M160" i="1" s="1"/>
  <c r="F135" i="1"/>
  <c r="F136" i="1" s="1"/>
  <c r="F97" i="1" s="1"/>
  <c r="G135" i="1"/>
  <c r="G136" i="1" s="1"/>
  <c r="G97" i="1" s="1"/>
  <c r="H135" i="1"/>
  <c r="H136" i="1" s="1"/>
  <c r="H97" i="1" s="1"/>
  <c r="I135" i="1"/>
  <c r="I136" i="1" s="1"/>
  <c r="I97" i="1" s="1"/>
  <c r="J135" i="1"/>
  <c r="J136" i="1" s="1"/>
  <c r="J97" i="1" s="1"/>
  <c r="K135" i="1"/>
  <c r="K136" i="1" s="1"/>
  <c r="K97" i="1" s="1"/>
  <c r="L135" i="1"/>
  <c r="L136" i="1" s="1"/>
  <c r="L97" i="1" s="1"/>
  <c r="M135" i="1"/>
  <c r="M136" i="1" s="1"/>
  <c r="M97" i="1" s="1"/>
  <c r="N126" i="1"/>
  <c r="N127" i="1"/>
  <c r="N128" i="1"/>
  <c r="N129" i="1"/>
  <c r="N130" i="1"/>
  <c r="N131" i="1"/>
  <c r="N132" i="1"/>
  <c r="N133" i="1"/>
  <c r="N134" i="1"/>
  <c r="N125" i="1"/>
  <c r="N122" i="1"/>
  <c r="N123" i="1"/>
  <c r="N121" i="1"/>
  <c r="N114" i="1"/>
  <c r="N115" i="1"/>
  <c r="N116" i="1"/>
  <c r="N117" i="1"/>
  <c r="N118" i="1"/>
  <c r="N113" i="1"/>
  <c r="N112" i="1"/>
  <c r="N108" i="1"/>
  <c r="N109" i="1"/>
  <c r="N107" i="1"/>
  <c r="N95" i="1"/>
  <c r="N93" i="1"/>
  <c r="N92" i="1"/>
  <c r="N88" i="1"/>
  <c r="N87" i="1"/>
  <c r="N84" i="1"/>
  <c r="N83" i="1"/>
  <c r="N79" i="1"/>
  <c r="N80" i="1"/>
  <c r="N78" i="1"/>
  <c r="N75" i="1"/>
  <c r="N73" i="1"/>
  <c r="N69" i="1"/>
  <c r="N70" i="1"/>
  <c r="N68" i="1"/>
  <c r="N66" i="1"/>
  <c r="N65" i="1"/>
  <c r="N63" i="1"/>
  <c r="N62" i="1"/>
  <c r="N57" i="1"/>
  <c r="N58" i="1"/>
  <c r="N56" i="1"/>
  <c r="G90" i="1"/>
  <c r="H90" i="1"/>
  <c r="I90" i="1"/>
  <c r="J90" i="1"/>
  <c r="K90" i="1"/>
  <c r="L90" i="1"/>
  <c r="M90" i="1"/>
  <c r="N53" i="1"/>
  <c r="N52" i="1"/>
  <c r="N51" i="1"/>
  <c r="N50" i="1"/>
  <c r="N49" i="1"/>
  <c r="N48" i="1"/>
  <c r="N47" i="1"/>
  <c r="N46" i="1"/>
  <c r="N45" i="1"/>
  <c r="N40" i="1"/>
  <c r="N41" i="1"/>
  <c r="N42" i="1"/>
  <c r="N39" i="1"/>
  <c r="N13" i="1"/>
  <c r="N34" i="1"/>
  <c r="N35" i="1"/>
  <c r="N36" i="1"/>
  <c r="N33" i="1"/>
  <c r="N27" i="1"/>
  <c r="N28" i="1"/>
  <c r="N29" i="1"/>
  <c r="N30" i="1"/>
  <c r="N26" i="1"/>
  <c r="N15" i="1"/>
  <c r="N12" i="1"/>
  <c r="N10" i="1"/>
  <c r="N9" i="1"/>
  <c r="F21" i="1"/>
  <c r="G21" i="1"/>
  <c r="H21" i="1"/>
  <c r="I21" i="1"/>
  <c r="J21" i="1"/>
  <c r="K21" i="1"/>
  <c r="L21" i="1"/>
  <c r="M21" i="1"/>
  <c r="AG98" i="1" l="1"/>
  <c r="AG104" i="1" s="1"/>
  <c r="AG161" i="1" s="1"/>
  <c r="AN136" i="1"/>
  <c r="AN97" i="1" s="1"/>
  <c r="W98" i="1"/>
  <c r="W104" i="1" s="1"/>
  <c r="AY119" i="1"/>
  <c r="AY110" i="1"/>
  <c r="AC136" i="1"/>
  <c r="AC97" i="1" s="1"/>
  <c r="AC98" i="1" s="1"/>
  <c r="AC104" i="1" s="1"/>
  <c r="AC161" i="1" s="1"/>
  <c r="AC162" i="1" s="1"/>
  <c r="AC164" i="1" s="1"/>
  <c r="AC170" i="1" s="1"/>
  <c r="Q136" i="1"/>
  <c r="Q97" i="1" s="1"/>
  <c r="AN98" i="1"/>
  <c r="AN104" i="1" s="1"/>
  <c r="AN161" i="1" s="1"/>
  <c r="AN162" i="1" s="1"/>
  <c r="AN164" i="1" s="1"/>
  <c r="AN170" i="1" s="1"/>
  <c r="AY85" i="1"/>
  <c r="N81" i="1"/>
  <c r="AS98" i="1"/>
  <c r="AS104" i="1" s="1"/>
  <c r="AS161" i="1" s="1"/>
  <c r="AS162" i="1" s="1"/>
  <c r="AS164" i="1" s="1"/>
  <c r="AS170" i="1" s="1"/>
  <c r="AR98" i="1"/>
  <c r="AR104" i="1" s="1"/>
  <c r="AR161" i="1" s="1"/>
  <c r="AR162" i="1" s="1"/>
  <c r="AR164" i="1" s="1"/>
  <c r="AR170" i="1" s="1"/>
  <c r="AX98" i="1"/>
  <c r="AX104" i="1" s="1"/>
  <c r="AX161" i="1" s="1"/>
  <c r="AX162" i="1" s="1"/>
  <c r="AX164" i="1" s="1"/>
  <c r="AX170" i="1" s="1"/>
  <c r="AW98" i="1"/>
  <c r="AW104" i="1" s="1"/>
  <c r="AW161" i="1" s="1"/>
  <c r="AW162" i="1" s="1"/>
  <c r="AW164" i="1" s="1"/>
  <c r="AW170" i="1" s="1"/>
  <c r="Z135" i="1"/>
  <c r="Z136" i="1" s="1"/>
  <c r="Z97" i="1" s="1"/>
  <c r="X98" i="1"/>
  <c r="X104" i="1" s="1"/>
  <c r="X161" i="1" s="1"/>
  <c r="X162" i="1" s="1"/>
  <c r="X164" i="1" s="1"/>
  <c r="X170" i="1" s="1"/>
  <c r="AF98" i="1"/>
  <c r="AF104" i="1" s="1"/>
  <c r="AF161" i="1" s="1"/>
  <c r="AF162" i="1" s="1"/>
  <c r="AF164" i="1" s="1"/>
  <c r="AF170" i="1" s="1"/>
  <c r="AE94" i="1"/>
  <c r="AE96" i="1" s="1"/>
  <c r="AE98" i="1" s="1"/>
  <c r="AE104" i="1" s="1"/>
  <c r="AE161" i="1" s="1"/>
  <c r="AE162" i="1" s="1"/>
  <c r="AE164" i="1" s="1"/>
  <c r="AE170" i="1" s="1"/>
  <c r="AL135" i="1"/>
  <c r="AL136" i="1" s="1"/>
  <c r="AL97" i="1" s="1"/>
  <c r="AO94" i="1"/>
  <c r="AO96" i="1" s="1"/>
  <c r="AO98" i="1" s="1"/>
  <c r="AO104" i="1" s="1"/>
  <c r="AO161" i="1" s="1"/>
  <c r="AO162" i="1" s="1"/>
  <c r="AO164" i="1" s="1"/>
  <c r="AO170" i="1" s="1"/>
  <c r="AY59" i="1"/>
  <c r="AY76" i="1"/>
  <c r="AQ94" i="1"/>
  <c r="AQ96" i="1" s="1"/>
  <c r="AQ98" i="1" s="1"/>
  <c r="AQ104" i="1" s="1"/>
  <c r="AQ161" i="1" s="1"/>
  <c r="AQ162" i="1" s="1"/>
  <c r="AQ164" i="1" s="1"/>
  <c r="AQ170" i="1" s="1"/>
  <c r="AL59" i="1"/>
  <c r="AP98" i="1"/>
  <c r="AP104" i="1" s="1"/>
  <c r="AP161" i="1" s="1"/>
  <c r="AP162" i="1" s="1"/>
  <c r="AP164" i="1" s="1"/>
  <c r="AP170" i="1" s="1"/>
  <c r="AY21" i="1"/>
  <c r="AY90" i="1"/>
  <c r="AY135" i="1"/>
  <c r="AY136" i="1" s="1"/>
  <c r="AY97" i="1" s="1"/>
  <c r="Z81" i="1"/>
  <c r="AH98" i="1"/>
  <c r="AH104" i="1" s="1"/>
  <c r="AH161" i="1" s="1"/>
  <c r="AH162" i="1" s="1"/>
  <c r="AH164" i="1" s="1"/>
  <c r="AH170" i="1" s="1"/>
  <c r="Z21" i="1"/>
  <c r="AJ98" i="1"/>
  <c r="AJ104" i="1" s="1"/>
  <c r="AJ161" i="1" s="1"/>
  <c r="AJ162" i="1" s="1"/>
  <c r="AJ164" i="1" s="1"/>
  <c r="AJ170" i="1" s="1"/>
  <c r="AU98" i="1"/>
  <c r="AU104" i="1" s="1"/>
  <c r="AU161" i="1" s="1"/>
  <c r="AU162" i="1" s="1"/>
  <c r="AU164" i="1" s="1"/>
  <c r="AU170" i="1" s="1"/>
  <c r="AK98" i="1"/>
  <c r="AK104" i="1" s="1"/>
  <c r="AK161" i="1" s="1"/>
  <c r="AK162" i="1" s="1"/>
  <c r="AK164" i="1" s="1"/>
  <c r="AK170" i="1" s="1"/>
  <c r="U98" i="1"/>
  <c r="U104" i="1" s="1"/>
  <c r="AI98" i="1"/>
  <c r="AI104" i="1" s="1"/>
  <c r="AI161" i="1" s="1"/>
  <c r="AI162" i="1" s="1"/>
  <c r="AI164" i="1" s="1"/>
  <c r="AI170" i="1" s="1"/>
  <c r="AB136" i="1"/>
  <c r="AB97" i="1" s="1"/>
  <c r="AB98" i="1" s="1"/>
  <c r="AB104" i="1" s="1"/>
  <c r="AB161" i="1" s="1"/>
  <c r="AB162" i="1" s="1"/>
  <c r="AB164" i="1" s="1"/>
  <c r="AB170" i="1" s="1"/>
  <c r="AY157" i="1"/>
  <c r="AY160" i="1" s="1"/>
  <c r="W161" i="1"/>
  <c r="W162" i="1" s="1"/>
  <c r="W164" i="1" s="1"/>
  <c r="W170" i="1" s="1"/>
  <c r="Z85" i="1"/>
  <c r="Z37" i="1"/>
  <c r="Z43" i="1"/>
  <c r="AL157" i="1"/>
  <c r="AL160" i="1" s="1"/>
  <c r="AD161" i="1"/>
  <c r="AD162" i="1" s="1"/>
  <c r="AD164" i="1" s="1"/>
  <c r="AD170" i="1" s="1"/>
  <c r="AL31" i="1"/>
  <c r="AY31" i="1"/>
  <c r="AY43" i="1"/>
  <c r="AY37" i="1"/>
  <c r="AY54" i="1"/>
  <c r="AY81" i="1"/>
  <c r="AY71" i="1"/>
  <c r="AL76" i="1"/>
  <c r="AL37" i="1"/>
  <c r="AL71" i="1"/>
  <c r="AL81" i="1"/>
  <c r="AL85" i="1"/>
  <c r="AL43" i="1"/>
  <c r="AL54" i="1"/>
  <c r="AG162" i="1"/>
  <c r="AG164" i="1" s="1"/>
  <c r="AG170" i="1" s="1"/>
  <c r="AL21" i="1"/>
  <c r="Z157" i="1"/>
  <c r="Z160" i="1" s="1"/>
  <c r="Z90" i="1"/>
  <c r="Z71" i="1"/>
  <c r="Z59" i="1"/>
  <c r="P94" i="1"/>
  <c r="P96" i="1" s="1"/>
  <c r="P98" i="1" s="1"/>
  <c r="P104" i="1" s="1"/>
  <c r="P161" i="1" s="1"/>
  <c r="P162" i="1" s="1"/>
  <c r="P164" i="1" s="1"/>
  <c r="P170" i="1" s="1"/>
  <c r="Y94" i="1"/>
  <c r="Y96" i="1" s="1"/>
  <c r="Y98" i="1" s="1"/>
  <c r="Y104" i="1" s="1"/>
  <c r="Y161" i="1" s="1"/>
  <c r="Y162" i="1" s="1"/>
  <c r="Y164" i="1" s="1"/>
  <c r="Y170" i="1" s="1"/>
  <c r="V94" i="1"/>
  <c r="V96" i="1" s="1"/>
  <c r="V98" i="1" s="1"/>
  <c r="V104" i="1" s="1"/>
  <c r="V161" i="1" s="1"/>
  <c r="V162" i="1" s="1"/>
  <c r="V164" i="1" s="1"/>
  <c r="V170" i="1" s="1"/>
  <c r="Q94" i="1"/>
  <c r="Q96" i="1" s="1"/>
  <c r="R94" i="1"/>
  <c r="R96" i="1" s="1"/>
  <c r="R98" i="1" s="1"/>
  <c r="R104" i="1" s="1"/>
  <c r="R161" i="1" s="1"/>
  <c r="R162" i="1" s="1"/>
  <c r="R164" i="1" s="1"/>
  <c r="R170" i="1" s="1"/>
  <c r="T94" i="1"/>
  <c r="T96" i="1" s="1"/>
  <c r="T98" i="1" s="1"/>
  <c r="T104" i="1" s="1"/>
  <c r="T161" i="1" s="1"/>
  <c r="T162" i="1" s="1"/>
  <c r="T164" i="1" s="1"/>
  <c r="T170" i="1" s="1"/>
  <c r="S94" i="1"/>
  <c r="S96" i="1" s="1"/>
  <c r="S98" i="1" s="1"/>
  <c r="S104" i="1" s="1"/>
  <c r="S161" i="1" s="1"/>
  <c r="S162" i="1" s="1"/>
  <c r="S164" i="1" s="1"/>
  <c r="S170" i="1" s="1"/>
  <c r="Z31" i="1"/>
  <c r="AV98" i="1"/>
  <c r="AV104" i="1" s="1"/>
  <c r="AV161" i="1" s="1"/>
  <c r="AV162" i="1" s="1"/>
  <c r="AV164" i="1" s="1"/>
  <c r="AV170" i="1" s="1"/>
  <c r="U161" i="1"/>
  <c r="U162" i="1" s="1"/>
  <c r="U164" i="1" s="1"/>
  <c r="U170" i="1" s="1"/>
  <c r="H94" i="1"/>
  <c r="H96" i="1" s="1"/>
  <c r="H98" i="1" s="1"/>
  <c r="H104" i="1" s="1"/>
  <c r="H161" i="1" s="1"/>
  <c r="H162" i="1" s="1"/>
  <c r="H164" i="1" s="1"/>
  <c r="H170" i="1" s="1"/>
  <c r="N71" i="1"/>
  <c r="G94" i="1"/>
  <c r="G96" i="1" s="1"/>
  <c r="G98" i="1" s="1"/>
  <c r="G104" i="1" s="1"/>
  <c r="G161" i="1" s="1"/>
  <c r="G162" i="1" s="1"/>
  <c r="G164" i="1" s="1"/>
  <c r="G170" i="1" s="1"/>
  <c r="N76" i="1"/>
  <c r="M94" i="1"/>
  <c r="M96" i="1" s="1"/>
  <c r="M98" i="1" s="1"/>
  <c r="M104" i="1" s="1"/>
  <c r="M161" i="1" s="1"/>
  <c r="M162" i="1" s="1"/>
  <c r="M164" i="1" s="1"/>
  <c r="M170" i="1" s="1"/>
  <c r="N31" i="1"/>
  <c r="N59" i="1"/>
  <c r="L94" i="1"/>
  <c r="L96" i="1" s="1"/>
  <c r="L98" i="1" s="1"/>
  <c r="L104" i="1" s="1"/>
  <c r="L161" i="1" s="1"/>
  <c r="L162" i="1" s="1"/>
  <c r="L164" i="1" s="1"/>
  <c r="L170" i="1" s="1"/>
  <c r="K94" i="1"/>
  <c r="K96" i="1" s="1"/>
  <c r="K98" i="1" s="1"/>
  <c r="K104" i="1" s="1"/>
  <c r="K161" i="1" s="1"/>
  <c r="K162" i="1" s="1"/>
  <c r="K164" i="1" s="1"/>
  <c r="K170" i="1" s="1"/>
  <c r="J94" i="1"/>
  <c r="J96" i="1" s="1"/>
  <c r="J98" i="1" s="1"/>
  <c r="J104" i="1" s="1"/>
  <c r="J161" i="1" s="1"/>
  <c r="J162" i="1" s="1"/>
  <c r="J164" i="1" s="1"/>
  <c r="J170" i="1" s="1"/>
  <c r="I94" i="1"/>
  <c r="I96" i="1" s="1"/>
  <c r="I98" i="1" s="1"/>
  <c r="I104" i="1" s="1"/>
  <c r="I161" i="1" s="1"/>
  <c r="I162" i="1" s="1"/>
  <c r="I164" i="1" s="1"/>
  <c r="I170" i="1" s="1"/>
  <c r="F94" i="1"/>
  <c r="F96" i="1" s="1"/>
  <c r="F98" i="1" s="1"/>
  <c r="F104" i="1" s="1"/>
  <c r="F161" i="1" s="1"/>
  <c r="F162" i="1" s="1"/>
  <c r="F164" i="1" s="1"/>
  <c r="F170" i="1" s="1"/>
  <c r="N37" i="1"/>
  <c r="N135" i="1"/>
  <c r="N136" i="1" s="1"/>
  <c r="N97" i="1" s="1"/>
  <c r="N54" i="1"/>
  <c r="N157" i="1"/>
  <c r="N160" i="1" s="1"/>
  <c r="N85" i="1"/>
  <c r="N43" i="1"/>
  <c r="N21" i="1"/>
  <c r="Q98" i="1" l="1"/>
  <c r="Q104" i="1" s="1"/>
  <c r="Q161" i="1" s="1"/>
  <c r="Q162" i="1" s="1"/>
  <c r="Q164" i="1" s="1"/>
  <c r="Q170" i="1" s="1"/>
  <c r="AY94" i="1"/>
  <c r="AY96" i="1" s="1"/>
  <c r="AY98" i="1" s="1"/>
  <c r="AY104" i="1" s="1"/>
  <c r="AY161" i="1" s="1"/>
  <c r="AY162" i="1" s="1"/>
  <c r="AY164" i="1" s="1"/>
  <c r="AY170" i="1" s="1"/>
  <c r="Z94" i="1"/>
  <c r="Z96" i="1" s="1"/>
  <c r="Z98" i="1" s="1"/>
  <c r="Z104" i="1" s="1"/>
  <c r="Z161" i="1" s="1"/>
  <c r="Z162" i="1" s="1"/>
  <c r="Z164" i="1" s="1"/>
  <c r="Z170" i="1" s="1"/>
  <c r="AL94" i="1"/>
  <c r="AL96" i="1" s="1"/>
  <c r="AL98" i="1" s="1"/>
  <c r="AL104" i="1" s="1"/>
  <c r="AL161" i="1" s="1"/>
  <c r="AL162" i="1" s="1"/>
  <c r="AL164" i="1" s="1"/>
  <c r="AL170" i="1" s="1"/>
  <c r="E157" i="1"/>
  <c r="E160" i="1" s="1"/>
  <c r="E135" i="1"/>
  <c r="E119" i="1"/>
  <c r="E110" i="1"/>
  <c r="E21" i="1"/>
  <c r="D21" i="1"/>
  <c r="N90" i="1" l="1"/>
  <c r="N94" i="1" s="1"/>
  <c r="N96" i="1" s="1"/>
  <c r="N98" i="1" s="1"/>
  <c r="N104" i="1" s="1"/>
  <c r="N161" i="1" s="1"/>
  <c r="N162" i="1" s="1"/>
  <c r="N164" i="1" s="1"/>
  <c r="N170" i="1" s="1"/>
  <c r="E94" i="1"/>
  <c r="E96" i="1" s="1"/>
  <c r="E136" i="1"/>
  <c r="E97" i="1" s="1"/>
  <c r="D110" i="1"/>
  <c r="D119" i="1"/>
  <c r="D157" i="1"/>
  <c r="D135" i="1"/>
  <c r="E98" i="1" l="1"/>
  <c r="E104" i="1" s="1"/>
  <c r="E161" i="1" s="1"/>
  <c r="E162" i="1" s="1"/>
  <c r="E164" i="1" s="1"/>
  <c r="E170" i="1" s="1"/>
  <c r="D136" i="1"/>
  <c r="D160" i="1"/>
  <c r="D97" i="1" l="1"/>
  <c r="D94" i="1" l="1"/>
  <c r="D96" i="1" l="1"/>
  <c r="D98" i="1" l="1"/>
  <c r="D104" i="1" l="1"/>
  <c r="D161" i="1" l="1"/>
  <c r="D162" i="1" l="1"/>
  <c r="D164" i="1" l="1"/>
  <c r="D170" i="1" l="1"/>
</calcChain>
</file>

<file path=xl/sharedStrings.xml><?xml version="1.0" encoding="utf-8"?>
<sst xmlns="http://schemas.openxmlformats.org/spreadsheetml/2006/main" count="359" uniqueCount="309">
  <si>
    <t>Non-Title XIX/XXI Statement of Activities - Central GSA</t>
  </si>
  <si>
    <t>CRISIS</t>
  </si>
  <si>
    <t>SMI</t>
  </si>
  <si>
    <r>
      <t>OTHER</t>
    </r>
    <r>
      <rPr>
        <b/>
        <vertAlign val="superscript"/>
        <sz val="12"/>
        <rFont val="Arial"/>
        <family val="2"/>
      </rPr>
      <t>1</t>
    </r>
  </si>
  <si>
    <t>HOUSING TRUST FUNDS</t>
  </si>
  <si>
    <t>MHBG SED</t>
  </si>
  <si>
    <t>MHBG SMI</t>
  </si>
  <si>
    <t>SABG</t>
  </si>
  <si>
    <r>
      <t>OTHER FEDERAL</t>
    </r>
    <r>
      <rPr>
        <b/>
        <vertAlign val="superscript"/>
        <sz val="12"/>
        <rFont val="Arial"/>
        <family val="2"/>
      </rPr>
      <t>2</t>
    </r>
  </si>
  <si>
    <t>COUNTY</t>
  </si>
  <si>
    <t>PASRR</t>
  </si>
  <si>
    <t>TOTAL</t>
  </si>
  <si>
    <t>MHBG FEP</t>
  </si>
  <si>
    <t>REVENUE</t>
  </si>
  <si>
    <t>40105-01</t>
  </si>
  <si>
    <t>Capitation</t>
  </si>
  <si>
    <t>40110-01</t>
  </si>
  <si>
    <t>PPC Capitation</t>
  </si>
  <si>
    <t>40115-01</t>
  </si>
  <si>
    <t>Alternative Payment Model Initiatives Reconciliation/Settlement</t>
  </si>
  <si>
    <t>40135-01</t>
  </si>
  <si>
    <t>Title XIX/XXI Reconciliation Settlement</t>
  </si>
  <si>
    <t>40145-01</t>
  </si>
  <si>
    <t>PCP Parity Enhanced Payment Expense</t>
  </si>
  <si>
    <t>Other Reconciliation Settlements*</t>
  </si>
  <si>
    <t>40160-01</t>
  </si>
  <si>
    <t>Health Insurance Provider Fee Revenue</t>
  </si>
  <si>
    <t>40205-01</t>
  </si>
  <si>
    <t>Non-Title XIX/XXI Revenue</t>
  </si>
  <si>
    <t>40210-01</t>
  </si>
  <si>
    <t>Specialty and Other Grants*</t>
  </si>
  <si>
    <t>40215-01</t>
  </si>
  <si>
    <t>Non-Title XIX/XXI Profit Limit</t>
  </si>
  <si>
    <t>40305-01</t>
  </si>
  <si>
    <t>Investment Income</t>
  </si>
  <si>
    <t>40310-01</t>
  </si>
  <si>
    <t xml:space="preserve">Other Income </t>
  </si>
  <si>
    <t>TOTAL REVENUE</t>
  </si>
  <si>
    <t>EXPENSES</t>
  </si>
  <si>
    <t>Behavioral Health (BH) Medical Expenses:</t>
  </si>
  <si>
    <t>Treatment Services</t>
  </si>
  <si>
    <t>60105-01</t>
  </si>
  <si>
    <t>Counseling</t>
  </si>
  <si>
    <t>a</t>
  </si>
  <si>
    <t>Counseling, Individual</t>
  </si>
  <si>
    <t>b</t>
  </si>
  <si>
    <t>Counseling, Family</t>
  </si>
  <si>
    <t>c</t>
  </si>
  <si>
    <t>Counseling, Group</t>
  </si>
  <si>
    <t>60105-05</t>
  </si>
  <si>
    <t>Assessment, Evaluation and Screening</t>
  </si>
  <si>
    <t>60105-10</t>
  </si>
  <si>
    <t>Other Professional</t>
  </si>
  <si>
    <t>Total Treatment Services</t>
  </si>
  <si>
    <t>Rehabilitation Services</t>
  </si>
  <si>
    <t>60205-01</t>
  </si>
  <si>
    <t>Living Skills Training</t>
  </si>
  <si>
    <t>60205-05</t>
  </si>
  <si>
    <t>Cognitive Rehabilitation</t>
  </si>
  <si>
    <t>60205-10</t>
  </si>
  <si>
    <t>Health Promotion</t>
  </si>
  <si>
    <t>60205-15</t>
  </si>
  <si>
    <t>Supported Employment Services</t>
  </si>
  <si>
    <t>Total Rehabilitation Services</t>
  </si>
  <si>
    <t>Medical Services</t>
  </si>
  <si>
    <t>60305-01</t>
  </si>
  <si>
    <t>Medication Services</t>
  </si>
  <si>
    <t>60305-05</t>
  </si>
  <si>
    <t>Medical Management</t>
  </si>
  <si>
    <t>60305-10</t>
  </si>
  <si>
    <t>Laboratory, Radiology and Medical Imaging</t>
  </si>
  <si>
    <t>60305-15</t>
  </si>
  <si>
    <t>Electro-Convulsive Therapy</t>
  </si>
  <si>
    <t xml:space="preserve">Total Medical Services </t>
  </si>
  <si>
    <t>Support Services</t>
  </si>
  <si>
    <t>60405-01</t>
  </si>
  <si>
    <t>Case Management</t>
  </si>
  <si>
    <t>60405-05</t>
  </si>
  <si>
    <t>Personal Care Services</t>
  </si>
  <si>
    <t>60405-10</t>
  </si>
  <si>
    <t>Family Support</t>
  </si>
  <si>
    <t>60405-15</t>
  </si>
  <si>
    <t>Peer Support</t>
  </si>
  <si>
    <t>60405-20</t>
  </si>
  <si>
    <t>Therapeutic Foster Care/Therapeutic Home</t>
  </si>
  <si>
    <t>60405-25</t>
  </si>
  <si>
    <t>Unskilled Respite Care</t>
  </si>
  <si>
    <t>60405-30</t>
  </si>
  <si>
    <t>Supported Housing*</t>
  </si>
  <si>
    <t>60405-35</t>
  </si>
  <si>
    <t>Reserved for Future Use</t>
  </si>
  <si>
    <t>60405-40</t>
  </si>
  <si>
    <t>Transportation</t>
  </si>
  <si>
    <t>Total Support Services</t>
  </si>
  <si>
    <t>Crisis Intervention Services</t>
  </si>
  <si>
    <t>60505-01</t>
  </si>
  <si>
    <t>Crisis Intervention - Mobile</t>
  </si>
  <si>
    <t>60505-05</t>
  </si>
  <si>
    <t>Crisis Intervention - Stabilization</t>
  </si>
  <si>
    <t>60505-10</t>
  </si>
  <si>
    <t>Crisis Intervention - Telephone</t>
  </si>
  <si>
    <t>Total Crisis Intervention Services</t>
  </si>
  <si>
    <t>Inpatient Services</t>
  </si>
  <si>
    <t>60605-01</t>
  </si>
  <si>
    <t>Hospital</t>
  </si>
  <si>
    <t>Psychiatric (Provider Types 02 &amp; 71)</t>
  </si>
  <si>
    <t>Detoxification (Provider Types 02 &amp; 71)</t>
  </si>
  <si>
    <t>60605-05</t>
  </si>
  <si>
    <t>Sub acute Facility</t>
  </si>
  <si>
    <t>Psychiatric (Provider Types B5 &amp; B6)</t>
  </si>
  <si>
    <t>Detoxification (Provider Types B5 &amp; B6)</t>
  </si>
  <si>
    <t>60605-10</t>
  </si>
  <si>
    <t>Residential Treatment Center (RTC)</t>
  </si>
  <si>
    <t>Psychiatric - Secure &amp; Non-Secure Provider Types 78,B1,B2,B3)</t>
  </si>
  <si>
    <t>Detoxification - Secure &amp; Non-Secure (Provider Types (78,B1,B2,B3)</t>
  </si>
  <si>
    <t>60605-15</t>
  </si>
  <si>
    <t>Inpatient Services, Professional</t>
  </si>
  <si>
    <t>Total Inpatient Services</t>
  </si>
  <si>
    <t>Residential Services</t>
  </si>
  <si>
    <t>60705-01</t>
  </si>
  <si>
    <t>Behavioral Health Residential Facilities</t>
  </si>
  <si>
    <t>60705-05</t>
  </si>
  <si>
    <t>60705-10</t>
  </si>
  <si>
    <t>Room and Board</t>
  </si>
  <si>
    <t xml:space="preserve">Total Residential Services </t>
  </si>
  <si>
    <t>Behavioral Health Day Program</t>
  </si>
  <si>
    <t>60805-01</t>
  </si>
  <si>
    <t>Supervised Day Program</t>
  </si>
  <si>
    <t>60805-05</t>
  </si>
  <si>
    <t>Therapeutic Day Program</t>
  </si>
  <si>
    <t>60805-10</t>
  </si>
  <si>
    <t>Medical Day Program</t>
  </si>
  <si>
    <t>Total Behavioral Health Day Program</t>
  </si>
  <si>
    <t>Prevention Services</t>
  </si>
  <si>
    <t>60905-01</t>
  </si>
  <si>
    <t xml:space="preserve">Prevention </t>
  </si>
  <si>
    <t>60905-05</t>
  </si>
  <si>
    <t>HIV</t>
  </si>
  <si>
    <t>Total Prevention Services</t>
  </si>
  <si>
    <t>BH Pharmacy Expenses</t>
  </si>
  <si>
    <t>61005-01</t>
  </si>
  <si>
    <t>BH Pharmacy Expense</t>
  </si>
  <si>
    <t>61005-05</t>
  </si>
  <si>
    <t>BH Pharmacy Rebates</t>
  </si>
  <si>
    <t>61005-10</t>
  </si>
  <si>
    <t>BH Pharmacy Performance Guarantees</t>
  </si>
  <si>
    <t>Total Pharmacy Expense</t>
  </si>
  <si>
    <t>61100-01</t>
  </si>
  <si>
    <t>PPC BH Title XIX</t>
  </si>
  <si>
    <t>61105-01</t>
  </si>
  <si>
    <t>61205-01</t>
  </si>
  <si>
    <t>BH FQHC/RHC Services</t>
  </si>
  <si>
    <t>Subtotal BH Medical Expenses</t>
  </si>
  <si>
    <t>61305-01</t>
  </si>
  <si>
    <t>Specialty and Other Grant Expenses*</t>
  </si>
  <si>
    <t>Total BH Medical Expenses</t>
  </si>
  <si>
    <t>Total PH Medical Expenses (details below)</t>
  </si>
  <si>
    <t>Total BH and PH Medical Expenses</t>
  </si>
  <si>
    <t>70105-01</t>
  </si>
  <si>
    <t>Less:  Reinsurance</t>
  </si>
  <si>
    <t>70205-02</t>
  </si>
  <si>
    <t>Less:  Third Party Liability</t>
  </si>
  <si>
    <t>70305-01</t>
  </si>
  <si>
    <t>Less:  Claims Overpayment Recoveries</t>
  </si>
  <si>
    <t>70310-05</t>
  </si>
  <si>
    <t>Less:  Pharmacy Rebates</t>
  </si>
  <si>
    <t>70310-10</t>
  </si>
  <si>
    <t>Less:  Pharmacy Performance Guarantees</t>
  </si>
  <si>
    <t>Total Net Medical Expense</t>
  </si>
  <si>
    <t>Physical Health (PH) Medical Expenses</t>
  </si>
  <si>
    <t>Hospitalization</t>
  </si>
  <si>
    <t>50105-01</t>
  </si>
  <si>
    <t>Hospital Inpatient</t>
  </si>
  <si>
    <t>50110-01</t>
  </si>
  <si>
    <t>Behavioral Health Hospital Inpatient</t>
  </si>
  <si>
    <t>PPC - Hospital Inpatient</t>
  </si>
  <si>
    <t>Total Hospitalization</t>
  </si>
  <si>
    <t>Medical Compensation</t>
  </si>
  <si>
    <t>50205-01</t>
  </si>
  <si>
    <t>Primary Care Physician Services</t>
  </si>
  <si>
    <t>50210-01</t>
  </si>
  <si>
    <t>Behavioral Health Physician Services</t>
  </si>
  <si>
    <t>50215-01</t>
  </si>
  <si>
    <t>Referral Physician Services</t>
  </si>
  <si>
    <t>50220-01</t>
  </si>
  <si>
    <t>PH FQHC/RHC Services</t>
  </si>
  <si>
    <t>50225-01</t>
  </si>
  <si>
    <t>Other Professional Services</t>
  </si>
  <si>
    <t>50230-01</t>
  </si>
  <si>
    <t>PPC - Physician Services</t>
  </si>
  <si>
    <t>50235-01</t>
  </si>
  <si>
    <t>Total Medical Compensation</t>
  </si>
  <si>
    <t>Other Medical Expenses</t>
  </si>
  <si>
    <t>50305-01</t>
  </si>
  <si>
    <t>Emergency Facility Services</t>
  </si>
  <si>
    <t>50310-01</t>
  </si>
  <si>
    <t>PH Pharmacy</t>
  </si>
  <si>
    <t>50310-05</t>
  </si>
  <si>
    <t>PH Pharmacy Rebates</t>
  </si>
  <si>
    <t>50310-10</t>
  </si>
  <si>
    <t>PH Pharmacy Performance Guarantees</t>
  </si>
  <si>
    <t>50315-01</t>
  </si>
  <si>
    <t>Laboratory, Radiology &amp; Medical Imaging</t>
  </si>
  <si>
    <t>50320-01</t>
  </si>
  <si>
    <t>Outpatient Facility</t>
  </si>
  <si>
    <t>50325-01</t>
  </si>
  <si>
    <t>Durable Medical Equipment</t>
  </si>
  <si>
    <t>50330-01</t>
  </si>
  <si>
    <t>Dental</t>
  </si>
  <si>
    <t>50335-01</t>
  </si>
  <si>
    <t>50340-00</t>
  </si>
  <si>
    <t>Nursing Facility, Home Health Care</t>
  </si>
  <si>
    <t>50345-01</t>
  </si>
  <si>
    <t>Therapies</t>
  </si>
  <si>
    <t>50350-01</t>
  </si>
  <si>
    <t>Alternative Payment Model Performance Based Payments to Providers</t>
  </si>
  <si>
    <t>50360-01</t>
  </si>
  <si>
    <t>PPC, Other Medical Expenses</t>
  </si>
  <si>
    <t>50370-01</t>
  </si>
  <si>
    <t>Total Other Medical Expenses</t>
  </si>
  <si>
    <t>Total Physical Health Expense</t>
  </si>
  <si>
    <t>Administrative Expenses:</t>
  </si>
  <si>
    <t>80105-01</t>
  </si>
  <si>
    <t>Compensation</t>
  </si>
  <si>
    <t>80205-01</t>
  </si>
  <si>
    <t>Occupancy</t>
  </si>
  <si>
    <t>80305-01</t>
  </si>
  <si>
    <t xml:space="preserve">Depreciation </t>
  </si>
  <si>
    <t>80405-01</t>
  </si>
  <si>
    <t>Care Management/Care Coordination</t>
  </si>
  <si>
    <t>80505-01</t>
  </si>
  <si>
    <t>Professional and Outside Services</t>
  </si>
  <si>
    <t>80605-01</t>
  </si>
  <si>
    <t>Office Supplies and Equipment</t>
  </si>
  <si>
    <t>80705-01</t>
  </si>
  <si>
    <t>Travel</t>
  </si>
  <si>
    <t>80805-01</t>
  </si>
  <si>
    <t>Repair and Maintenance</t>
  </si>
  <si>
    <t>80905-01</t>
  </si>
  <si>
    <t>Bank Service Charge</t>
  </si>
  <si>
    <t>81005-01</t>
  </si>
  <si>
    <t>Insurance</t>
  </si>
  <si>
    <t>81105-01</t>
  </si>
  <si>
    <t>Marketing</t>
  </si>
  <si>
    <t>81205-01</t>
  </si>
  <si>
    <t>Interest Expense</t>
  </si>
  <si>
    <t>81305-01</t>
  </si>
  <si>
    <t>Pharmacy Benefit Manager Expenses</t>
  </si>
  <si>
    <t>81405-01</t>
  </si>
  <si>
    <t>Fraud Reduction Expenses</t>
  </si>
  <si>
    <t>81505-01</t>
  </si>
  <si>
    <t>Third Party Activities</t>
  </si>
  <si>
    <t>81605-01</t>
  </si>
  <si>
    <t>Sub Capitation Block Administration</t>
  </si>
  <si>
    <t>81705-01</t>
  </si>
  <si>
    <t>Health Care Quality Improvement</t>
  </si>
  <si>
    <t>82505-01</t>
  </si>
  <si>
    <t>Interpretation/Translation Services</t>
  </si>
  <si>
    <t>83005-01</t>
  </si>
  <si>
    <t>Other Administrative Expenses*</t>
  </si>
  <si>
    <t>Subtotal Administrative Expenses</t>
  </si>
  <si>
    <t>83105-01</t>
  </si>
  <si>
    <t>Non-Title XIX/XXI Encounter Valuation Sanctions*</t>
  </si>
  <si>
    <t>83205-01</t>
  </si>
  <si>
    <t>Admin Expenses from Specialty and Other Grants*</t>
  </si>
  <si>
    <t>Total Administrative Expense</t>
  </si>
  <si>
    <t>Total Expenses</t>
  </si>
  <si>
    <t>Profit (Loss) from Operations</t>
  </si>
  <si>
    <t>Profit (Loss) from Non-Operating*</t>
  </si>
  <si>
    <t>Profit/(Loss) Before Taxes</t>
  </si>
  <si>
    <t>90105-01</t>
  </si>
  <si>
    <t>Income Taxes</t>
  </si>
  <si>
    <t>90205-01</t>
  </si>
  <si>
    <t>Premium Taxes</t>
  </si>
  <si>
    <t>90305-01</t>
  </si>
  <si>
    <t>Health Insurance Provider Fee</t>
  </si>
  <si>
    <t>Net Profit/(Loss)</t>
  </si>
  <si>
    <t>990105-01</t>
  </si>
  <si>
    <t>Community Reinvestment</t>
  </si>
  <si>
    <t>990205-01</t>
  </si>
  <si>
    <t>Non Covered Services</t>
  </si>
  <si>
    <t>Net Profit/(Loss) After CRI and Non Covered Services</t>
  </si>
  <si>
    <t>Account did not exist during this period</t>
  </si>
  <si>
    <t>Central GSA includes Maricopa County only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</si>
  <si>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>The Non-Title XIX/XI Other Column consisted of the following programs:  SUDS and One-Time Housing.</t>
    </r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</si>
  <si>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>The Non-Title XIX/XI Other Column consisted of the following programs:  SUDS.</t>
    </r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</si>
  <si>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>The Non-Title XIX/XI Other Column consisted of SUDS.</t>
    </r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</si>
  <si>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The Other Federal Column consisted of the following grants:  Cooperative Agreements to Benefit Homeless Individuals (CABHI) States Enhancement; Medication Assisted Treatment Prescription Drug Opioid Addiction Criminal Justice Grant (MAT-PDOA); </t>
    </r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</si>
  <si>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The Other Federal Column consisted of the following grants:  State Opioid Response (SOR); CABHI States Enhancement; Opioid STR; and MAT-PDOA</t>
    </r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</si>
  <si>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The Other Federal Column consisted of the following grants:  State Opioid Response (SOR); Opioid STR; MAT-PDOA; and SOR Supplemental.</t>
    </r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</si>
  <si>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The Other Federal Column consisted of the following grants:  SOR; SOR Supplement; SOR II; and COVID-19 Emergency Response for Suicide Prevention (ERSP). </t>
    </r>
  </si>
  <si>
    <t xml:space="preserve">    and Opioid State Targeted Response (STR).</t>
  </si>
  <si>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Account 61105-01, Other Service Expenses Not Reported Above, consisted of the following expenses:  APM ($5,093,956); PASRR $134,100; MHBG FEP $598,012;</t>
    </r>
  </si>
  <si>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Account 61105-01, Other Service Expenses Not Reported Above, consisted of the following expenses:  APM $1,588,710; PASRR $122,100; MHBG SMI FEP $630,518;</t>
    </r>
  </si>
  <si>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Account 61105-01, Other Service Expenses Not Reported Above, consisted of the following expenses:  PASRR $51,300; NTXIX SMI Non-Encounterable expenses $240,489;</t>
    </r>
  </si>
  <si>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 xml:space="preserve">Account 61105-01, Other Service Expenses Not Reported Above, consisted of the following expenses:  Alternative Payment Model (APM) $5,919,767; Pre-Admission Screening and Resident Review (PASRR) $138,900; Mental Health Block Grant </t>
    </r>
  </si>
  <si>
    <t xml:space="preserve">    MAT-PDOA $284,484; Opioid STR Grant $2,264,228; SOR $1,431,149; NTXIX SMI Non-Encounterable expenses $466,632; and MHBG Serious Emotional Disturbance</t>
  </si>
  <si>
    <t xml:space="preserve">    MAT-PDOA $311,574; Opioid STR Grant $1,060,555; SOR $4,467,226; SOR Supplemental $1,271,827; NTXIX SMI Non-Encounterable expenses $413,170;</t>
  </si>
  <si>
    <t xml:space="preserve">    MHBG FEP $324,385;  Opioid STR Grant $(10,230); SOR $1,680,772; SOR Supplemental $1,492,211; SOR II $1,024,992; COVID-19 ERSP $3,221; and SABG Oxford House $79,392.</t>
  </si>
  <si>
    <t xml:space="preserve">    First Episode Psychosis (MHBG FEP) $321,241; MAT-PDOA $375,259; Opioid STR Grant $1,425,131; CABHI $46,675; and SUDS $340,239.</t>
  </si>
  <si>
    <t xml:space="preserve">    (SED) One-Time $1,168,016.</t>
  </si>
  <si>
    <t xml:space="preserve">    Substance Abuse Block Grant (SABG) Oxford House $410,792 and MHBG SED One-Time ($630).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</si>
  <si>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>The Non-Title XIX/XI Other Column consisted of the following programs:  City of Phoenix Local Alcohol Reception Center; One-Time Housing, Substance Use Disorder Services (SUDS)</t>
    </r>
  </si>
  <si>
    <t>SFY 2018</t>
  </si>
  <si>
    <t>SFY 2019</t>
  </si>
  <si>
    <t>SFY 2020</t>
  </si>
  <si>
    <t>SFY 2021 YTD as of December 31, 2020 (Two Quarters)</t>
  </si>
  <si>
    <r>
      <rPr>
        <sz val="12"/>
        <rFont val="Arial"/>
        <family val="2"/>
      </rPr>
      <t>Other Service Expenses Not Reported Above*</t>
    </r>
    <r>
      <rPr>
        <vertAlign val="superscript"/>
        <sz val="12"/>
        <rFont val="Arial"/>
        <family val="2"/>
      </rPr>
      <t>3</t>
    </r>
  </si>
  <si>
    <t>CCE Non-Title XIX/XXI Data Supplement - 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</si>
</sst>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€-2]* #,##0.00_);_([$€-2]* \(#,##0.00\);_([$€-2]* &quot;-&quot;??_)"/>
    <numFmt numFmtId="165" formatCode="_(* #,##0_);_(* \(#,##0\);_(* &quot;-&quot;??_);_(@_)"/>
    <numFmt numFmtId="166" formatCode="_(&quot;$&quot;* #,##0_);_(&quot;$&quot;* \(#,##0\);_(&quot;$&quot;* &quot;-&quot;??_);_(@_)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2"/>
      <color indexed="8"/>
      <name val="Arial"/>
      <family val="2"/>
    </font>
    <font>
      <sz val="10"/>
      <color indexed="10"/>
      <name val="Arial"/>
      <family val="2"/>
    </font>
    <font>
      <b/>
      <vertAlign val="superscript"/>
      <sz val="12"/>
      <name val="Arial"/>
      <family val="2"/>
    </font>
    <font>
      <sz val="12"/>
      <color rgb="FFFF0000"/>
      <name val="Arial"/>
      <family val="2"/>
    </font>
    <font>
      <vertAlign val="superscript"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164" fontId="0" fillId="0" borderId="0"/>
    <xf numFmtId="43" fontId="3" fillId="0" borderId="0" applyFont="0" applyFill="0" applyBorder="0" applyAlignment="0" applyProtection="0"/>
    <xf numFmtId="0" fontId="2" fillId="0" borderId="0"/>
    <xf numFmtId="164" fontId="3" fillId="0" borderId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164" fontId="0" fillId="0" borderId="0" xfId="0"/>
    <xf numFmtId="164" fontId="4" fillId="0" borderId="0" xfId="0" applyFont="1" applyAlignment="1" applyProtection="1">
      <alignment horizontal="center"/>
      <protection locked="0"/>
    </xf>
    <xf numFmtId="164" fontId="4" fillId="0" borderId="0" xfId="0" applyFont="1" applyProtection="1">
      <protection locked="0"/>
    </xf>
    <xf numFmtId="0" fontId="5" fillId="0" borderId="0" xfId="0" applyNumberFormat="1" applyFont="1" applyProtection="1">
      <protection locked="0"/>
    </xf>
    <xf numFmtId="164" fontId="5" fillId="0" borderId="0" xfId="0" applyFont="1" applyProtection="1">
      <protection locked="0"/>
    </xf>
    <xf numFmtId="164" fontId="5" fillId="0" borderId="0" xfId="0" applyFont="1" applyAlignment="1">
      <alignment horizontal="center"/>
    </xf>
    <xf numFmtId="164" fontId="5" fillId="0" borderId="1" xfId="0" applyFont="1" applyBorder="1" applyAlignment="1">
      <alignment horizontal="center" wrapText="1"/>
    </xf>
    <xf numFmtId="0" fontId="4" fillId="0" borderId="0" xfId="0" quotePrefix="1" applyNumberFormat="1" applyFont="1"/>
    <xf numFmtId="164" fontId="7" fillId="0" borderId="0" xfId="0" applyFont="1"/>
    <xf numFmtId="37" fontId="8" fillId="0" borderId="0" xfId="0" applyNumberFormat="1" applyFont="1" applyProtection="1">
      <protection locked="0"/>
    </xf>
    <xf numFmtId="0" fontId="4" fillId="0" borderId="0" xfId="2" applyFont="1" applyProtection="1">
      <protection locked="0"/>
    </xf>
    <xf numFmtId="0" fontId="5" fillId="0" borderId="0" xfId="2" applyFont="1"/>
    <xf numFmtId="165" fontId="4" fillId="0" borderId="0" xfId="1" applyNumberFormat="1" applyFont="1" applyFill="1" applyBorder="1" applyProtection="1"/>
    <xf numFmtId="165" fontId="5" fillId="0" borderId="0" xfId="1" applyNumberFormat="1" applyFont="1" applyProtection="1">
      <protection locked="0"/>
    </xf>
    <xf numFmtId="0" fontId="4" fillId="0" borderId="0" xfId="2" applyFont="1" applyAlignment="1">
      <alignment horizontal="left"/>
    </xf>
    <xf numFmtId="0" fontId="4" fillId="0" borderId="0" xfId="2" applyFont="1"/>
    <xf numFmtId="165" fontId="4" fillId="0" borderId="0" xfId="1" applyNumberFormat="1" applyFont="1" applyProtection="1">
      <protection locked="0"/>
    </xf>
    <xf numFmtId="0" fontId="4" fillId="0" borderId="0" xfId="3" applyNumberFormat="1" applyFont="1" applyAlignment="1">
      <alignment horizontal="left"/>
    </xf>
    <xf numFmtId="164" fontId="4" fillId="0" borderId="0" xfId="3" applyFont="1"/>
    <xf numFmtId="165" fontId="4" fillId="3" borderId="0" xfId="1" applyNumberFormat="1" applyFont="1" applyFill="1" applyProtection="1">
      <protection locked="0"/>
    </xf>
    <xf numFmtId="0" fontId="5" fillId="0" borderId="0" xfId="2" applyFont="1" applyAlignment="1">
      <alignment horizontal="left"/>
    </xf>
    <xf numFmtId="0" fontId="5" fillId="0" borderId="0" xfId="2" applyFont="1" applyProtection="1">
      <protection locked="0"/>
    </xf>
    <xf numFmtId="0" fontId="4" fillId="0" borderId="0" xfId="2" applyFont="1" applyAlignment="1">
      <alignment horizontal="right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/>
    <xf numFmtId="37" fontId="4" fillId="0" borderId="0" xfId="2" applyNumberFormat="1" applyFont="1" applyAlignment="1">
      <alignment wrapText="1"/>
    </xf>
    <xf numFmtId="37" fontId="5" fillId="0" borderId="0" xfId="2" applyNumberFormat="1" applyFont="1"/>
    <xf numFmtId="37" fontId="5" fillId="0" borderId="0" xfId="2" applyNumberFormat="1" applyFont="1" applyAlignment="1">
      <alignment wrapText="1"/>
    </xf>
    <xf numFmtId="164" fontId="4" fillId="0" borderId="0" xfId="0" applyFont="1" applyAlignment="1">
      <alignment horizontal="left"/>
    </xf>
    <xf numFmtId="37" fontId="4" fillId="0" borderId="0" xfId="0" applyNumberFormat="1" applyFont="1"/>
    <xf numFmtId="37" fontId="5" fillId="0" borderId="0" xfId="2" applyNumberFormat="1" applyFont="1" applyAlignment="1">
      <alignment horizontal="left"/>
    </xf>
    <xf numFmtId="37" fontId="4" fillId="0" borderId="0" xfId="3" applyNumberFormat="1" applyFont="1"/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left" vertical="top"/>
    </xf>
    <xf numFmtId="0" fontId="4" fillId="0" borderId="0" xfId="0" applyNumberFormat="1" applyFont="1" applyProtection="1">
      <protection locked="0"/>
    </xf>
    <xf numFmtId="0" fontId="7" fillId="0" borderId="0" xfId="0" applyNumberFormat="1" applyFont="1"/>
    <xf numFmtId="0" fontId="4" fillId="4" borderId="0" xfId="0" applyNumberFormat="1" applyFont="1" applyFill="1" applyProtection="1">
      <protection locked="0"/>
    </xf>
    <xf numFmtId="166" fontId="4" fillId="0" borderId="0" xfId="5" applyNumberFormat="1" applyFont="1" applyProtection="1">
      <protection locked="0"/>
    </xf>
    <xf numFmtId="166" fontId="5" fillId="0" borderId="0" xfId="5" applyNumberFormat="1" applyFont="1" applyProtection="1">
      <protection locked="0"/>
    </xf>
    <xf numFmtId="166" fontId="4" fillId="3" borderId="0" xfId="5" applyNumberFormat="1" applyFont="1" applyFill="1" applyProtection="1">
      <protection locked="0"/>
    </xf>
    <xf numFmtId="166" fontId="4" fillId="0" borderId="2" xfId="5" applyNumberFormat="1" applyFont="1" applyBorder="1" applyProtection="1">
      <protection locked="0"/>
    </xf>
    <xf numFmtId="166" fontId="5" fillId="3" borderId="0" xfId="5" applyNumberFormat="1" applyFont="1" applyFill="1" applyProtection="1">
      <protection locked="0"/>
    </xf>
    <xf numFmtId="166" fontId="4" fillId="0" borderId="3" xfId="5" applyNumberFormat="1" applyFont="1" applyBorder="1" applyProtection="1">
      <protection locked="0"/>
    </xf>
    <xf numFmtId="166" fontId="4" fillId="0" borderId="4" xfId="5" applyNumberFormat="1" applyFont="1" applyBorder="1" applyProtection="1">
      <protection locked="0"/>
    </xf>
    <xf numFmtId="166" fontId="4" fillId="4" borderId="0" xfId="5" applyNumberFormat="1" applyFont="1" applyFill="1" applyProtection="1">
      <protection locked="0"/>
    </xf>
    <xf numFmtId="164" fontId="4" fillId="0" borderId="0" xfId="0" applyFont="1" applyFill="1" applyProtection="1">
      <protection locked="0"/>
    </xf>
    <xf numFmtId="166" fontId="4" fillId="0" borderId="0" xfId="5" applyNumberFormat="1" applyFont="1" applyFill="1" applyProtection="1">
      <protection locked="0"/>
    </xf>
    <xf numFmtId="165" fontId="4" fillId="0" borderId="0" xfId="1" applyNumberFormat="1" applyFont="1" applyFill="1" applyProtection="1">
      <protection locked="0"/>
    </xf>
    <xf numFmtId="166" fontId="4" fillId="5" borderId="0" xfId="5" applyNumberFormat="1" applyFont="1" applyFill="1" applyProtection="1">
      <protection locked="0"/>
    </xf>
    <xf numFmtId="164" fontId="4" fillId="5" borderId="0" xfId="0" applyFont="1" applyFill="1" applyProtection="1">
      <protection locked="0"/>
    </xf>
    <xf numFmtId="164" fontId="10" fillId="5" borderId="0" xfId="0" applyFont="1" applyFill="1" applyProtection="1">
      <protection locked="0"/>
    </xf>
    <xf numFmtId="165" fontId="5" fillId="0" borderId="0" xfId="1" applyNumberFormat="1" applyFont="1" applyFill="1" applyBorder="1" applyProtection="1"/>
    <xf numFmtId="164" fontId="10" fillId="0" borderId="0" xfId="0" applyFont="1" applyFill="1" applyProtection="1">
      <protection locked="0"/>
    </xf>
    <xf numFmtId="164" fontId="4" fillId="6" borderId="0" xfId="0" applyFont="1" applyFill="1" applyProtection="1">
      <protection locked="0"/>
    </xf>
    <xf numFmtId="164" fontId="6" fillId="6" borderId="0" xfId="0" applyFont="1" applyFill="1" applyAlignment="1" applyProtection="1">
      <alignment horizontal="center"/>
      <protection locked="0"/>
    </xf>
    <xf numFmtId="164" fontId="5" fillId="6" borderId="0" xfId="0" applyFont="1" applyFill="1" applyBorder="1" applyAlignment="1">
      <alignment horizontal="center" wrapText="1"/>
    </xf>
    <xf numFmtId="37" fontId="8" fillId="6" borderId="0" xfId="0" applyNumberFormat="1" applyFont="1" applyFill="1" applyBorder="1" applyProtection="1">
      <protection locked="0"/>
    </xf>
    <xf numFmtId="165" fontId="4" fillId="6" borderId="0" xfId="1" applyNumberFormat="1" applyFont="1" applyFill="1" applyBorder="1" applyProtection="1"/>
    <xf numFmtId="166" fontId="5" fillId="6" borderId="0" xfId="5" applyNumberFormat="1" applyFont="1" applyFill="1" applyBorder="1" applyProtection="1">
      <protection locked="0"/>
    </xf>
    <xf numFmtId="166" fontId="4" fillId="6" borderId="0" xfId="5" applyNumberFormat="1" applyFont="1" applyFill="1" applyBorder="1" applyProtection="1">
      <protection locked="0"/>
    </xf>
    <xf numFmtId="166" fontId="4" fillId="6" borderId="0" xfId="5" applyNumberFormat="1" applyFont="1" applyFill="1" applyProtection="1">
      <protection locked="0"/>
    </xf>
    <xf numFmtId="165" fontId="4" fillId="6" borderId="0" xfId="1" applyNumberFormat="1" applyFont="1" applyFill="1" applyProtection="1">
      <protection locked="0"/>
    </xf>
    <xf numFmtId="164" fontId="5" fillId="0" borderId="0" xfId="0" applyFont="1"/>
    <xf numFmtId="164" fontId="5" fillId="6" borderId="0" xfId="0" applyFont="1" applyFill="1" applyProtection="1">
      <protection locked="0"/>
    </xf>
    <xf numFmtId="165" fontId="5" fillId="6" borderId="0" xfId="1" applyNumberFormat="1" applyFont="1" applyFill="1" applyProtection="1">
      <protection locked="0"/>
    </xf>
    <xf numFmtId="166" fontId="5" fillId="6" borderId="0" xfId="5" applyNumberFormat="1" applyFont="1" applyFill="1" applyProtection="1">
      <protection locked="0"/>
    </xf>
    <xf numFmtId="8" fontId="4" fillId="0" borderId="0" xfId="0" applyNumberFormat="1" applyFont="1" applyProtection="1">
      <protection locked="0"/>
    </xf>
    <xf numFmtId="37" fontId="11" fillId="0" borderId="0" xfId="2" applyNumberFormat="1" applyFont="1"/>
    <xf numFmtId="164" fontId="6" fillId="2" borderId="0" xfId="0" applyFont="1" applyFill="1" applyAlignment="1" applyProtection="1">
      <alignment horizontal="center"/>
      <protection locked="0"/>
    </xf>
    <xf numFmtId="164" fontId="5" fillId="0" borderId="0" xfId="0" applyFont="1" applyAlignment="1"/>
  </cellXfs>
  <cellStyles count="7">
    <cellStyle name="Comma" xfId="1" builtinId="3"/>
    <cellStyle name="Comma 2" xfId="4" xr:uid="{126F50D8-A827-4C56-872F-4F17DAFADD08}"/>
    <cellStyle name="Comma 47" xfId="6" xr:uid="{8C2585D5-569B-4F09-A380-99F79F647FB5}"/>
    <cellStyle name="Currency" xfId="5" builtinId="4"/>
    <cellStyle name="Normal" xfId="0" builtinId="0"/>
    <cellStyle name="Normal 2 2" xfId="3" xr:uid="{E8C2C31E-ECCF-4904-A74A-1ACA864E6191}"/>
    <cellStyle name="Normal 3 2" xfId="2" xr:uid="{0B816A37-C86E-4C54-8BCA-DA3D2ECC5F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D8155-FDDB-42EA-A0B6-7533F535B54F}">
  <dimension ref="A1:FO189"/>
  <sheetViews>
    <sheetView tabSelected="1" zoomScale="60" zoomScaleNormal="60" workbookViewId="0">
      <pane xSplit="3" ySplit="6" topLeftCell="D7" activePane="bottomRight" state="frozen"/>
      <selection pane="topRight" activeCell="D1" sqref="D1"/>
      <selection pane="bottomLeft" activeCell="A6" sqref="A6"/>
      <selection pane="bottomRight"/>
    </sheetView>
  </sheetViews>
  <sheetFormatPr defaultColWidth="9.1796875" defaultRowHeight="15.5" x14ac:dyDescent="0.35"/>
  <cols>
    <col min="1" max="1" width="11.26953125" style="34" customWidth="1"/>
    <col min="2" max="2" width="4" style="2" customWidth="1"/>
    <col min="3" max="3" width="69.453125" style="2" customWidth="1"/>
    <col min="4" max="4" width="14.54296875" style="2" customWidth="1"/>
    <col min="5" max="5" width="15.26953125" style="2" bestFit="1" customWidth="1"/>
    <col min="6" max="13" width="14.54296875" style="2" customWidth="1"/>
    <col min="14" max="14" width="15.54296875" style="2" customWidth="1"/>
    <col min="15" max="15" width="7.7265625" style="53" customWidth="1"/>
    <col min="16" max="25" width="14.54296875" style="2" customWidth="1"/>
    <col min="26" max="26" width="16.1796875" style="2" bestFit="1" customWidth="1"/>
    <col min="27" max="27" width="9.1796875" style="53" customWidth="1"/>
    <col min="28" max="37" width="14.54296875" style="2" customWidth="1"/>
    <col min="38" max="38" width="16.1796875" style="2" bestFit="1" customWidth="1"/>
    <col min="39" max="39" width="9.1796875" style="53" customWidth="1"/>
    <col min="40" max="51" width="14.54296875" style="2" customWidth="1"/>
    <col min="52" max="54" width="9.1796875" style="2" customWidth="1"/>
    <col min="55" max="16384" width="9.1796875" style="2"/>
  </cols>
  <sheetData>
    <row r="1" spans="1:171" x14ac:dyDescent="0.35">
      <c r="A1" s="35" t="s">
        <v>308</v>
      </c>
      <c r="B1" s="1"/>
      <c r="C1" s="1"/>
    </row>
    <row r="2" spans="1:171" x14ac:dyDescent="0.35">
      <c r="A2" s="35" t="s">
        <v>0</v>
      </c>
      <c r="B2" s="1"/>
      <c r="C2" s="1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171" x14ac:dyDescent="0.35">
      <c r="A3" s="3"/>
      <c r="P3" s="50"/>
      <c r="Q3" s="49"/>
      <c r="R3" s="49"/>
      <c r="S3" s="49"/>
      <c r="T3" s="49"/>
      <c r="U3" s="49"/>
      <c r="V3" s="49"/>
      <c r="W3" s="49"/>
      <c r="X3" s="49"/>
      <c r="Y3" s="49"/>
      <c r="Z3" s="49"/>
      <c r="AB3" s="52"/>
      <c r="AC3" s="45"/>
      <c r="AD3" s="45"/>
      <c r="AE3" s="45"/>
      <c r="AF3" s="45"/>
      <c r="AG3" s="45"/>
      <c r="AH3" s="45"/>
      <c r="AI3" s="45"/>
      <c r="AJ3" s="45"/>
      <c r="AK3" s="45"/>
      <c r="AL3" s="45"/>
      <c r="AN3" s="52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171" x14ac:dyDescent="0.35">
      <c r="A4" s="69"/>
      <c r="B4" s="69"/>
      <c r="C4" s="6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</row>
    <row r="5" spans="1:171" x14ac:dyDescent="0.35">
      <c r="A5" s="62"/>
      <c r="B5" s="62"/>
      <c r="C5" s="62"/>
      <c r="D5" s="68" t="s">
        <v>303</v>
      </c>
      <c r="E5" s="68"/>
      <c r="F5" s="68"/>
      <c r="G5" s="68"/>
      <c r="H5" s="68"/>
      <c r="I5" s="68"/>
      <c r="J5" s="68"/>
      <c r="K5" s="68"/>
      <c r="L5" s="68"/>
      <c r="M5" s="68"/>
      <c r="N5" s="68"/>
      <c r="O5" s="54"/>
      <c r="P5" s="68" t="s">
        <v>304</v>
      </c>
      <c r="Q5" s="68"/>
      <c r="R5" s="68"/>
      <c r="S5" s="68"/>
      <c r="T5" s="68"/>
      <c r="U5" s="68"/>
      <c r="V5" s="68"/>
      <c r="W5" s="68"/>
      <c r="X5" s="68"/>
      <c r="Y5" s="68"/>
      <c r="Z5" s="68"/>
      <c r="AB5" s="68" t="s">
        <v>305</v>
      </c>
      <c r="AC5" s="68"/>
      <c r="AD5" s="68"/>
      <c r="AE5" s="68"/>
      <c r="AF5" s="68"/>
      <c r="AG5" s="68"/>
      <c r="AH5" s="68"/>
      <c r="AI5" s="68"/>
      <c r="AJ5" s="68"/>
      <c r="AK5" s="68"/>
      <c r="AL5" s="68"/>
      <c r="AN5" s="68" t="s">
        <v>306</v>
      </c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</row>
    <row r="6" spans="1:171" ht="47.15" customHeight="1" x14ac:dyDescent="0.35">
      <c r="A6" s="3"/>
      <c r="B6" s="4"/>
      <c r="C6" s="5"/>
      <c r="D6" s="6" t="s">
        <v>1</v>
      </c>
      <c r="E6" s="6" t="s">
        <v>2</v>
      </c>
      <c r="F6" s="6" t="s">
        <v>3</v>
      </c>
      <c r="G6" s="6" t="s">
        <v>4</v>
      </c>
      <c r="H6" s="6" t="s">
        <v>5</v>
      </c>
      <c r="I6" s="6" t="s">
        <v>6</v>
      </c>
      <c r="J6" s="6" t="s">
        <v>7</v>
      </c>
      <c r="K6" s="6" t="s">
        <v>8</v>
      </c>
      <c r="L6" s="6" t="s">
        <v>9</v>
      </c>
      <c r="M6" s="6" t="s">
        <v>10</v>
      </c>
      <c r="N6" s="6" t="s">
        <v>11</v>
      </c>
      <c r="O6" s="55"/>
      <c r="P6" s="6" t="s">
        <v>1</v>
      </c>
      <c r="Q6" s="6" t="s">
        <v>2</v>
      </c>
      <c r="R6" s="6" t="s">
        <v>3</v>
      </c>
      <c r="S6" s="6" t="s">
        <v>4</v>
      </c>
      <c r="T6" s="6" t="s">
        <v>5</v>
      </c>
      <c r="U6" s="6" t="s">
        <v>6</v>
      </c>
      <c r="V6" s="6" t="s">
        <v>7</v>
      </c>
      <c r="W6" s="6" t="s">
        <v>8</v>
      </c>
      <c r="X6" s="6" t="s">
        <v>9</v>
      </c>
      <c r="Y6" s="6" t="s">
        <v>10</v>
      </c>
      <c r="Z6" s="6" t="s">
        <v>11</v>
      </c>
      <c r="AB6" s="6" t="s">
        <v>1</v>
      </c>
      <c r="AC6" s="6" t="s">
        <v>2</v>
      </c>
      <c r="AD6" s="6" t="s">
        <v>3</v>
      </c>
      <c r="AE6" s="6" t="s">
        <v>4</v>
      </c>
      <c r="AF6" s="6" t="s">
        <v>5</v>
      </c>
      <c r="AG6" s="6" t="s">
        <v>6</v>
      </c>
      <c r="AH6" s="6" t="s">
        <v>7</v>
      </c>
      <c r="AI6" s="6" t="s">
        <v>8</v>
      </c>
      <c r="AJ6" s="6" t="s">
        <v>9</v>
      </c>
      <c r="AK6" s="6" t="s">
        <v>10</v>
      </c>
      <c r="AL6" s="6" t="s">
        <v>11</v>
      </c>
      <c r="AN6" s="6" t="s">
        <v>1</v>
      </c>
      <c r="AO6" s="6" t="s">
        <v>2</v>
      </c>
      <c r="AP6" s="6" t="s">
        <v>3</v>
      </c>
      <c r="AQ6" s="6" t="s">
        <v>4</v>
      </c>
      <c r="AR6" s="6" t="s">
        <v>5</v>
      </c>
      <c r="AS6" s="6" t="s">
        <v>6</v>
      </c>
      <c r="AT6" s="6" t="s">
        <v>12</v>
      </c>
      <c r="AU6" s="6" t="s">
        <v>7</v>
      </c>
      <c r="AV6" s="6" t="s">
        <v>8</v>
      </c>
      <c r="AW6" s="6" t="s">
        <v>9</v>
      </c>
      <c r="AX6" s="6" t="s">
        <v>10</v>
      </c>
      <c r="AY6" s="6" t="s">
        <v>11</v>
      </c>
    </row>
    <row r="7" spans="1:171" s="4" customFormat="1" ht="15" customHeight="1" x14ac:dyDescent="0.35">
      <c r="A7" s="7"/>
      <c r="B7" s="62"/>
      <c r="C7" s="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56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63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63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</row>
    <row r="8" spans="1:171" s="4" customFormat="1" ht="15" customHeight="1" x14ac:dyDescent="0.35">
      <c r="A8" s="10"/>
      <c r="B8" s="11"/>
      <c r="C8" s="11" t="s">
        <v>13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57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64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64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</row>
    <row r="9" spans="1:171" s="4" customFormat="1" x14ac:dyDescent="0.35">
      <c r="A9" s="14" t="s">
        <v>14</v>
      </c>
      <c r="B9" s="15"/>
      <c r="C9" s="15" t="s">
        <v>15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f>SUM(D9:M9)</f>
        <v>0</v>
      </c>
      <c r="O9" s="58"/>
      <c r="P9" s="37">
        <v>0</v>
      </c>
      <c r="Q9" s="37">
        <v>0</v>
      </c>
      <c r="R9" s="37">
        <v>0</v>
      </c>
      <c r="S9" s="37">
        <v>0</v>
      </c>
      <c r="T9" s="37">
        <v>0</v>
      </c>
      <c r="U9" s="37">
        <v>0</v>
      </c>
      <c r="V9" s="37">
        <v>0</v>
      </c>
      <c r="W9" s="37">
        <v>0</v>
      </c>
      <c r="X9" s="37">
        <v>0</v>
      </c>
      <c r="Y9" s="37">
        <v>0</v>
      </c>
      <c r="Z9" s="37">
        <f>SUM(P9:Y9)</f>
        <v>0</v>
      </c>
      <c r="AA9" s="60"/>
      <c r="AB9" s="37">
        <v>0</v>
      </c>
      <c r="AC9" s="37">
        <v>0</v>
      </c>
      <c r="AD9" s="37">
        <v>0</v>
      </c>
      <c r="AE9" s="37">
        <v>0</v>
      </c>
      <c r="AF9" s="37">
        <v>0</v>
      </c>
      <c r="AG9" s="37">
        <v>0</v>
      </c>
      <c r="AH9" s="37">
        <v>0</v>
      </c>
      <c r="AI9" s="37">
        <v>0</v>
      </c>
      <c r="AJ9" s="37">
        <v>0</v>
      </c>
      <c r="AK9" s="37">
        <v>0</v>
      </c>
      <c r="AL9" s="37">
        <f>SUM(AB9:AK9)</f>
        <v>0</v>
      </c>
      <c r="AM9" s="61"/>
      <c r="AN9" s="37">
        <v>0</v>
      </c>
      <c r="AO9" s="37">
        <v>0</v>
      </c>
      <c r="AP9" s="37">
        <v>0</v>
      </c>
      <c r="AQ9" s="37">
        <v>0</v>
      </c>
      <c r="AR9" s="37">
        <v>0</v>
      </c>
      <c r="AS9" s="37">
        <v>0</v>
      </c>
      <c r="AT9" s="37">
        <v>0</v>
      </c>
      <c r="AU9" s="37">
        <v>0</v>
      </c>
      <c r="AV9" s="37">
        <v>0</v>
      </c>
      <c r="AW9" s="37">
        <v>0</v>
      </c>
      <c r="AX9" s="37">
        <v>0</v>
      </c>
      <c r="AY9" s="37">
        <f>SUM(AN9:AX9)</f>
        <v>0</v>
      </c>
      <c r="AZ9" s="16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</row>
    <row r="10" spans="1:171" ht="15" customHeight="1" x14ac:dyDescent="0.35">
      <c r="A10" s="17" t="s">
        <v>16</v>
      </c>
      <c r="B10" s="18"/>
      <c r="C10" s="18" t="s">
        <v>17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f>SUM(D10:M10)</f>
        <v>0</v>
      </c>
      <c r="O10" s="58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60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61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</row>
    <row r="11" spans="1:171" ht="15" customHeight="1" x14ac:dyDescent="0.35">
      <c r="A11" s="14" t="s">
        <v>18</v>
      </c>
      <c r="B11" s="15"/>
      <c r="C11" s="15" t="s">
        <v>19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5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60"/>
      <c r="AB11" s="37">
        <v>0</v>
      </c>
      <c r="AC11" s="37">
        <v>0</v>
      </c>
      <c r="AD11" s="37">
        <v>0</v>
      </c>
      <c r="AE11" s="37">
        <v>0</v>
      </c>
      <c r="AF11" s="37">
        <v>0</v>
      </c>
      <c r="AG11" s="37">
        <v>0</v>
      </c>
      <c r="AH11" s="37">
        <v>0</v>
      </c>
      <c r="AI11" s="37">
        <v>0</v>
      </c>
      <c r="AJ11" s="37">
        <v>0</v>
      </c>
      <c r="AK11" s="37">
        <v>0</v>
      </c>
      <c r="AL11" s="37">
        <f>SUM(AB11:AK11)</f>
        <v>0</v>
      </c>
      <c r="AM11" s="61"/>
      <c r="AN11" s="46">
        <v>0</v>
      </c>
      <c r="AO11" s="46">
        <v>0</v>
      </c>
      <c r="AP11" s="46">
        <v>0</v>
      </c>
      <c r="AQ11" s="46">
        <v>0</v>
      </c>
      <c r="AR11" s="46">
        <v>0</v>
      </c>
      <c r="AS11" s="46">
        <v>0</v>
      </c>
      <c r="AT11" s="46">
        <v>0</v>
      </c>
      <c r="AU11" s="46">
        <v>0</v>
      </c>
      <c r="AV11" s="46">
        <v>0</v>
      </c>
      <c r="AW11" s="46">
        <v>0</v>
      </c>
      <c r="AX11" s="46">
        <v>0</v>
      </c>
      <c r="AY11" s="46">
        <f>SUM(AN11:AX11)</f>
        <v>0</v>
      </c>
      <c r="AZ11" s="47"/>
      <c r="BA11" s="47"/>
      <c r="BB11" s="47"/>
      <c r="BC11" s="47"/>
      <c r="BD11" s="47"/>
      <c r="BE11" s="47"/>
      <c r="BF11" s="47"/>
      <c r="BG11" s="47"/>
      <c r="BH11" s="47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</row>
    <row r="12" spans="1:171" ht="15" customHeight="1" x14ac:dyDescent="0.35">
      <c r="A12" s="14" t="s">
        <v>20</v>
      </c>
      <c r="B12" s="15"/>
      <c r="C12" s="15" t="s">
        <v>21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f>SUM(D12:M12)</f>
        <v>0</v>
      </c>
      <c r="O12" s="59"/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7">
        <v>0</v>
      </c>
      <c r="X12" s="37">
        <v>0</v>
      </c>
      <c r="Y12" s="37">
        <v>0</v>
      </c>
      <c r="Z12" s="37">
        <f>SUM(P12:Y12)</f>
        <v>0</v>
      </c>
      <c r="AA12" s="60"/>
      <c r="AB12" s="37">
        <v>0</v>
      </c>
      <c r="AC12" s="37">
        <v>0</v>
      </c>
      <c r="AD12" s="37">
        <v>0</v>
      </c>
      <c r="AE12" s="37">
        <v>0</v>
      </c>
      <c r="AF12" s="37">
        <v>0</v>
      </c>
      <c r="AG12" s="37">
        <v>0</v>
      </c>
      <c r="AH12" s="37">
        <v>0</v>
      </c>
      <c r="AI12" s="37">
        <v>0</v>
      </c>
      <c r="AJ12" s="37">
        <v>0</v>
      </c>
      <c r="AK12" s="37">
        <v>0</v>
      </c>
      <c r="AL12" s="37">
        <f t="shared" ref="AL12:AL14" si="0">SUM(AB12:AK12)</f>
        <v>0</v>
      </c>
      <c r="AM12" s="61"/>
      <c r="AN12" s="46">
        <v>0</v>
      </c>
      <c r="AO12" s="46">
        <v>0</v>
      </c>
      <c r="AP12" s="46">
        <v>0</v>
      </c>
      <c r="AQ12" s="46">
        <v>0</v>
      </c>
      <c r="AR12" s="46">
        <v>0</v>
      </c>
      <c r="AS12" s="46">
        <v>0</v>
      </c>
      <c r="AT12" s="46">
        <v>0</v>
      </c>
      <c r="AU12" s="46">
        <v>0</v>
      </c>
      <c r="AV12" s="46">
        <v>0</v>
      </c>
      <c r="AW12" s="46">
        <v>0</v>
      </c>
      <c r="AX12" s="46">
        <v>0</v>
      </c>
      <c r="AY12" s="46">
        <f>SUM(AN12:AX12)</f>
        <v>0</v>
      </c>
      <c r="AZ12" s="47"/>
      <c r="BA12" s="47"/>
      <c r="BB12" s="47"/>
      <c r="BC12" s="47"/>
      <c r="BD12" s="47"/>
      <c r="BE12" s="47"/>
      <c r="BF12" s="47"/>
      <c r="BG12" s="47"/>
      <c r="BH12" s="47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</row>
    <row r="13" spans="1:171" ht="15" customHeight="1" x14ac:dyDescent="0.35">
      <c r="A13" s="14" t="s">
        <v>22</v>
      </c>
      <c r="B13" s="15"/>
      <c r="C13" s="15" t="s">
        <v>23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f>SUM(D13:M13)</f>
        <v>0</v>
      </c>
      <c r="O13" s="5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60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61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47"/>
      <c r="BA13" s="47"/>
      <c r="BB13" s="47"/>
      <c r="BC13" s="47"/>
      <c r="BD13" s="47"/>
      <c r="BE13" s="47"/>
      <c r="BF13" s="47"/>
      <c r="BG13" s="47"/>
      <c r="BH13" s="47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</row>
    <row r="14" spans="1:171" ht="15" customHeight="1" x14ac:dyDescent="0.35">
      <c r="A14" s="14" t="s">
        <v>22</v>
      </c>
      <c r="B14" s="15"/>
      <c r="C14" s="15" t="s">
        <v>24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59"/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0</v>
      </c>
      <c r="X14" s="37">
        <v>0</v>
      </c>
      <c r="Y14" s="37">
        <v>0</v>
      </c>
      <c r="Z14" s="37">
        <f t="shared" ref="Z14" si="1">SUM(P14:Y14)</f>
        <v>0</v>
      </c>
      <c r="AA14" s="60"/>
      <c r="AB14" s="37">
        <v>0</v>
      </c>
      <c r="AC14" s="37">
        <v>0</v>
      </c>
      <c r="AD14" s="37">
        <v>0</v>
      </c>
      <c r="AE14" s="37">
        <v>0</v>
      </c>
      <c r="AF14" s="37">
        <v>0</v>
      </c>
      <c r="AG14" s="37">
        <v>0</v>
      </c>
      <c r="AH14" s="37">
        <v>0</v>
      </c>
      <c r="AI14" s="37">
        <v>0</v>
      </c>
      <c r="AJ14" s="37">
        <v>0</v>
      </c>
      <c r="AK14" s="37">
        <v>0</v>
      </c>
      <c r="AL14" s="37">
        <f t="shared" si="0"/>
        <v>0</v>
      </c>
      <c r="AM14" s="61"/>
      <c r="AN14" s="46">
        <v>0</v>
      </c>
      <c r="AO14" s="46">
        <v>0</v>
      </c>
      <c r="AP14" s="46">
        <v>0</v>
      </c>
      <c r="AQ14" s="46">
        <v>0</v>
      </c>
      <c r="AR14" s="46">
        <v>0</v>
      </c>
      <c r="AS14" s="46">
        <v>0</v>
      </c>
      <c r="AT14" s="46"/>
      <c r="AU14" s="46">
        <v>0</v>
      </c>
      <c r="AV14" s="46">
        <v>0</v>
      </c>
      <c r="AW14" s="46">
        <v>0</v>
      </c>
      <c r="AX14" s="46">
        <v>0</v>
      </c>
      <c r="AY14" s="46">
        <f t="shared" ref="AY14" si="2">SUM(AN14:AX14)</f>
        <v>0</v>
      </c>
      <c r="AZ14" s="47"/>
      <c r="BA14" s="47"/>
      <c r="BB14" s="47"/>
      <c r="BC14" s="47"/>
      <c r="BD14" s="47"/>
      <c r="BE14" s="47"/>
      <c r="BF14" s="47"/>
      <c r="BG14" s="47"/>
      <c r="BH14" s="47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</row>
    <row r="15" spans="1:171" ht="15" customHeight="1" x14ac:dyDescent="0.35">
      <c r="A15" s="14" t="s">
        <v>25</v>
      </c>
      <c r="B15" s="15"/>
      <c r="C15" s="15" t="s">
        <v>26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f t="shared" ref="N15:N17" si="3">SUM(D15:M15)</f>
        <v>0</v>
      </c>
      <c r="O15" s="59"/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7">
        <v>0</v>
      </c>
      <c r="W15" s="37">
        <v>0</v>
      </c>
      <c r="X15" s="37">
        <v>0</v>
      </c>
      <c r="Y15" s="37">
        <v>0</v>
      </c>
      <c r="Z15" s="37">
        <f t="shared" ref="Z15:Z20" si="4">SUM(P15:Y15)</f>
        <v>0</v>
      </c>
      <c r="AA15" s="60"/>
      <c r="AB15" s="37">
        <v>0</v>
      </c>
      <c r="AC15" s="37">
        <v>0</v>
      </c>
      <c r="AD15" s="37">
        <v>0</v>
      </c>
      <c r="AE15" s="37">
        <v>0</v>
      </c>
      <c r="AF15" s="37">
        <v>0</v>
      </c>
      <c r="AG15" s="37">
        <v>0</v>
      </c>
      <c r="AH15" s="37">
        <v>0</v>
      </c>
      <c r="AI15" s="37">
        <v>0</v>
      </c>
      <c r="AJ15" s="37">
        <v>0</v>
      </c>
      <c r="AK15" s="37">
        <v>0</v>
      </c>
      <c r="AL15" s="37">
        <f t="shared" ref="AL15:AL20" si="5">SUM(AB15:AK15)</f>
        <v>0</v>
      </c>
      <c r="AM15" s="61"/>
      <c r="AN15" s="46">
        <v>0</v>
      </c>
      <c r="AO15" s="46">
        <v>0</v>
      </c>
      <c r="AP15" s="46">
        <v>0</v>
      </c>
      <c r="AQ15" s="46">
        <v>0</v>
      </c>
      <c r="AR15" s="46">
        <v>0</v>
      </c>
      <c r="AS15" s="46">
        <v>0</v>
      </c>
      <c r="AT15" s="46"/>
      <c r="AU15" s="46">
        <v>0</v>
      </c>
      <c r="AV15" s="46">
        <v>0</v>
      </c>
      <c r="AW15" s="46">
        <v>0</v>
      </c>
      <c r="AX15" s="46">
        <v>0</v>
      </c>
      <c r="AY15" s="46">
        <f t="shared" ref="AY15:AY20" si="6">SUM(AN15:AX15)</f>
        <v>0</v>
      </c>
      <c r="AZ15" s="47"/>
      <c r="BA15" s="47"/>
      <c r="BB15" s="47"/>
      <c r="BC15" s="47"/>
      <c r="BD15" s="47"/>
      <c r="BE15" s="47"/>
      <c r="BF15" s="47"/>
      <c r="BG15" s="47"/>
      <c r="BH15" s="47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</row>
    <row r="16" spans="1:171" ht="15" customHeight="1" x14ac:dyDescent="0.35">
      <c r="A16" s="14" t="s">
        <v>27</v>
      </c>
      <c r="B16" s="15"/>
      <c r="C16" s="15" t="s">
        <v>28</v>
      </c>
      <c r="D16" s="37">
        <v>8935499.0399999991</v>
      </c>
      <c r="E16" s="37">
        <v>46406061.960000001</v>
      </c>
      <c r="F16" s="37">
        <v>1594917.7</v>
      </c>
      <c r="G16" s="37">
        <v>18</v>
      </c>
      <c r="H16" s="37">
        <v>2790046.14</v>
      </c>
      <c r="I16" s="37">
        <v>3284544.51</v>
      </c>
      <c r="J16" s="37">
        <v>20218396.879999999</v>
      </c>
      <c r="K16" s="37">
        <v>1994616.41</v>
      </c>
      <c r="L16" s="37">
        <v>55365926.039999999</v>
      </c>
      <c r="M16" s="37">
        <v>138900</v>
      </c>
      <c r="N16" s="37">
        <f t="shared" si="3"/>
        <v>140728926.68000001</v>
      </c>
      <c r="O16" s="59"/>
      <c r="P16" s="37">
        <v>8920336.0300000012</v>
      </c>
      <c r="Q16" s="37">
        <v>46129564.359999999</v>
      </c>
      <c r="R16" s="37">
        <v>2013944.94</v>
      </c>
      <c r="S16" s="37">
        <v>0</v>
      </c>
      <c r="T16" s="37">
        <v>5587755.0099999998</v>
      </c>
      <c r="U16" s="37">
        <v>3321184.37</v>
      </c>
      <c r="V16" s="37">
        <v>17560214.050000001</v>
      </c>
      <c r="W16" s="37">
        <v>4291150.8899999997</v>
      </c>
      <c r="X16" s="37">
        <v>58144199.290000007</v>
      </c>
      <c r="Y16" s="37">
        <v>134100</v>
      </c>
      <c r="Z16" s="37">
        <f t="shared" si="4"/>
        <v>146102448.94</v>
      </c>
      <c r="AA16" s="60"/>
      <c r="AB16" s="37">
        <v>8995766.4299999997</v>
      </c>
      <c r="AC16" s="37">
        <v>27312041.129999999</v>
      </c>
      <c r="AD16" s="37">
        <v>1745489.37</v>
      </c>
      <c r="AE16" s="37">
        <v>0</v>
      </c>
      <c r="AF16" s="37">
        <v>5494872.9800000004</v>
      </c>
      <c r="AG16" s="37">
        <v>4198554.93</v>
      </c>
      <c r="AH16" s="37">
        <v>17114474.940000001</v>
      </c>
      <c r="AI16" s="37">
        <v>7259007.4500000002</v>
      </c>
      <c r="AJ16" s="37">
        <v>61060543</v>
      </c>
      <c r="AK16" s="37">
        <v>122100</v>
      </c>
      <c r="AL16" s="37">
        <f t="shared" si="5"/>
        <v>133302850.23</v>
      </c>
      <c r="AM16" s="61"/>
      <c r="AN16" s="37">
        <v>4464268.0199999996</v>
      </c>
      <c r="AO16" s="37">
        <v>14329864.5</v>
      </c>
      <c r="AP16" s="37">
        <v>427899.3</v>
      </c>
      <c r="AQ16" s="37">
        <v>0</v>
      </c>
      <c r="AR16" s="37">
        <v>2980953.48</v>
      </c>
      <c r="AS16" s="37">
        <v>2247970.52</v>
      </c>
      <c r="AT16" s="37">
        <v>350335.28</v>
      </c>
      <c r="AU16" s="37">
        <v>8670417.4499999993</v>
      </c>
      <c r="AV16" s="37">
        <v>4918018.9799999995</v>
      </c>
      <c r="AW16" s="37">
        <v>32061568.02</v>
      </c>
      <c r="AX16" s="37">
        <v>51300</v>
      </c>
      <c r="AY16" s="37">
        <f>SUM(AN16:AX16)</f>
        <v>70502595.549999997</v>
      </c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</row>
    <row r="17" spans="1:171" ht="15" customHeight="1" x14ac:dyDescent="0.35">
      <c r="A17" s="14" t="s">
        <v>29</v>
      </c>
      <c r="B17" s="15"/>
      <c r="C17" s="15" t="s">
        <v>30</v>
      </c>
      <c r="D17" s="37">
        <v>0</v>
      </c>
      <c r="E17" s="37">
        <v>0</v>
      </c>
      <c r="F17" s="37">
        <v>1460106.93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f t="shared" si="3"/>
        <v>1460106.93</v>
      </c>
      <c r="O17" s="59"/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0</v>
      </c>
      <c r="X17" s="37">
        <v>0</v>
      </c>
      <c r="Y17" s="37">
        <v>0</v>
      </c>
      <c r="Z17" s="37">
        <f t="shared" si="4"/>
        <v>0</v>
      </c>
      <c r="AA17" s="60"/>
      <c r="AB17" s="37">
        <v>0</v>
      </c>
      <c r="AC17" s="37">
        <v>0</v>
      </c>
      <c r="AD17" s="37">
        <v>0</v>
      </c>
      <c r="AE17" s="37">
        <v>0</v>
      </c>
      <c r="AF17" s="37">
        <v>0</v>
      </c>
      <c r="AG17" s="37">
        <v>0</v>
      </c>
      <c r="AH17" s="37">
        <v>0</v>
      </c>
      <c r="AI17" s="37">
        <v>0</v>
      </c>
      <c r="AJ17" s="37">
        <v>0</v>
      </c>
      <c r="AK17" s="37">
        <v>0</v>
      </c>
      <c r="AL17" s="37">
        <f t="shared" si="5"/>
        <v>0</v>
      </c>
      <c r="AM17" s="61"/>
      <c r="AN17" s="37">
        <v>0</v>
      </c>
      <c r="AO17" s="37">
        <v>0</v>
      </c>
      <c r="AP17" s="37">
        <v>0</v>
      </c>
      <c r="AQ17" s="37">
        <v>0</v>
      </c>
      <c r="AR17" s="37">
        <v>0</v>
      </c>
      <c r="AS17" s="37">
        <v>0</v>
      </c>
      <c r="AT17" s="37">
        <v>0</v>
      </c>
      <c r="AU17" s="37">
        <v>0</v>
      </c>
      <c r="AV17" s="37">
        <v>0</v>
      </c>
      <c r="AW17" s="37">
        <v>0</v>
      </c>
      <c r="AX17" s="37">
        <v>0</v>
      </c>
      <c r="AY17" s="37">
        <f t="shared" si="6"/>
        <v>0</v>
      </c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</row>
    <row r="18" spans="1:171" ht="15" customHeight="1" x14ac:dyDescent="0.35">
      <c r="A18" s="14" t="s">
        <v>31</v>
      </c>
      <c r="B18" s="15"/>
      <c r="C18" s="15" t="s">
        <v>32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59"/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37">
        <f t="shared" si="4"/>
        <v>0</v>
      </c>
      <c r="AA18" s="60"/>
      <c r="AB18" s="37">
        <v>0</v>
      </c>
      <c r="AC18" s="37">
        <v>0</v>
      </c>
      <c r="AD18" s="37">
        <v>0</v>
      </c>
      <c r="AE18" s="37">
        <v>0</v>
      </c>
      <c r="AF18" s="37">
        <v>0</v>
      </c>
      <c r="AG18" s="37">
        <v>0</v>
      </c>
      <c r="AH18" s="37">
        <v>0</v>
      </c>
      <c r="AI18" s="37">
        <v>0</v>
      </c>
      <c r="AJ18" s="37">
        <v>0</v>
      </c>
      <c r="AK18" s="37">
        <v>0</v>
      </c>
      <c r="AL18" s="37">
        <f t="shared" si="5"/>
        <v>0</v>
      </c>
      <c r="AM18" s="61"/>
      <c r="AN18" s="37">
        <v>0</v>
      </c>
      <c r="AO18" s="37">
        <v>0</v>
      </c>
      <c r="AP18" s="37">
        <v>0</v>
      </c>
      <c r="AQ18" s="37">
        <v>0</v>
      </c>
      <c r="AR18" s="37">
        <v>0</v>
      </c>
      <c r="AS18" s="37">
        <v>0</v>
      </c>
      <c r="AT18" s="37">
        <v>0</v>
      </c>
      <c r="AU18" s="37">
        <v>0</v>
      </c>
      <c r="AV18" s="37">
        <v>0</v>
      </c>
      <c r="AW18" s="37">
        <v>0</v>
      </c>
      <c r="AX18" s="37">
        <v>0</v>
      </c>
      <c r="AY18" s="37">
        <f t="shared" si="6"/>
        <v>0</v>
      </c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</row>
    <row r="19" spans="1:171" ht="15" customHeight="1" x14ac:dyDescent="0.35">
      <c r="A19" s="14" t="s">
        <v>33</v>
      </c>
      <c r="B19" s="15"/>
      <c r="C19" s="15" t="s">
        <v>34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59"/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37">
        <v>0</v>
      </c>
      <c r="Z19" s="37">
        <f t="shared" si="4"/>
        <v>0</v>
      </c>
      <c r="AA19" s="60"/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f t="shared" si="5"/>
        <v>0</v>
      </c>
      <c r="AM19" s="61"/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0</v>
      </c>
      <c r="AT19" s="37">
        <v>0</v>
      </c>
      <c r="AU19" s="37">
        <v>0</v>
      </c>
      <c r="AV19" s="37">
        <v>0</v>
      </c>
      <c r="AW19" s="37">
        <v>0</v>
      </c>
      <c r="AX19" s="37">
        <v>0</v>
      </c>
      <c r="AY19" s="37">
        <f t="shared" si="6"/>
        <v>0</v>
      </c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</row>
    <row r="20" spans="1:171" ht="15" customHeight="1" x14ac:dyDescent="0.35">
      <c r="A20" s="14" t="s">
        <v>35</v>
      </c>
      <c r="B20" s="15"/>
      <c r="C20" s="15" t="s">
        <v>36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59"/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0</v>
      </c>
      <c r="X20" s="37">
        <v>73.78</v>
      </c>
      <c r="Y20" s="37">
        <v>0</v>
      </c>
      <c r="Z20" s="37">
        <f t="shared" si="4"/>
        <v>73.78</v>
      </c>
      <c r="AA20" s="60"/>
      <c r="AB20" s="37">
        <v>0</v>
      </c>
      <c r="AC20" s="37">
        <v>0</v>
      </c>
      <c r="AD20" s="37">
        <v>0</v>
      </c>
      <c r="AE20" s="37">
        <v>0</v>
      </c>
      <c r="AF20" s="37">
        <v>0</v>
      </c>
      <c r="AG20" s="37">
        <v>0</v>
      </c>
      <c r="AH20" s="37">
        <v>0</v>
      </c>
      <c r="AI20" s="37">
        <v>0</v>
      </c>
      <c r="AJ20" s="37">
        <v>0</v>
      </c>
      <c r="AK20" s="37">
        <v>0</v>
      </c>
      <c r="AL20" s="37">
        <f t="shared" si="5"/>
        <v>0</v>
      </c>
      <c r="AM20" s="61"/>
      <c r="AN20" s="37">
        <v>0</v>
      </c>
      <c r="AO20" s="37">
        <v>0</v>
      </c>
      <c r="AP20" s="37">
        <v>0</v>
      </c>
      <c r="AQ20" s="37">
        <v>0</v>
      </c>
      <c r="AR20" s="37">
        <v>0</v>
      </c>
      <c r="AS20" s="37">
        <v>0</v>
      </c>
      <c r="AT20" s="37">
        <v>0</v>
      </c>
      <c r="AU20" s="37">
        <v>0</v>
      </c>
      <c r="AV20" s="37">
        <v>0</v>
      </c>
      <c r="AW20" s="37">
        <v>0</v>
      </c>
      <c r="AX20" s="37">
        <v>0</v>
      </c>
      <c r="AY20" s="37">
        <f t="shared" si="6"/>
        <v>0</v>
      </c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</row>
    <row r="21" spans="1:171" ht="15" customHeight="1" x14ac:dyDescent="0.35">
      <c r="A21" s="20">
        <v>49999</v>
      </c>
      <c r="B21" s="11"/>
      <c r="C21" s="11" t="s">
        <v>37</v>
      </c>
      <c r="D21" s="40">
        <f>SUM(D9:D20)</f>
        <v>8935499.0399999991</v>
      </c>
      <c r="E21" s="40">
        <f>SUM(E9:E20)</f>
        <v>46406061.960000001</v>
      </c>
      <c r="F21" s="40">
        <f t="shared" ref="F21:M21" si="7">SUM(F9:F20)</f>
        <v>3055024.63</v>
      </c>
      <c r="G21" s="40">
        <f t="shared" si="7"/>
        <v>18</v>
      </c>
      <c r="H21" s="40">
        <f t="shared" si="7"/>
        <v>2790046.14</v>
      </c>
      <c r="I21" s="40">
        <f t="shared" si="7"/>
        <v>3284544.51</v>
      </c>
      <c r="J21" s="40">
        <f t="shared" si="7"/>
        <v>20218396.879999999</v>
      </c>
      <c r="K21" s="40">
        <f t="shared" si="7"/>
        <v>1994616.41</v>
      </c>
      <c r="L21" s="40">
        <f t="shared" si="7"/>
        <v>55365926.039999999</v>
      </c>
      <c r="M21" s="40">
        <f t="shared" si="7"/>
        <v>138900</v>
      </c>
      <c r="N21" s="40">
        <f>SUM(N9:N20)</f>
        <v>142189033.61000001</v>
      </c>
      <c r="O21" s="59"/>
      <c r="P21" s="40">
        <f>SUM(P12:P20)</f>
        <v>8920336.0300000012</v>
      </c>
      <c r="Q21" s="40">
        <f>SUM(Q12:Q20)</f>
        <v>46129564.359999999</v>
      </c>
      <c r="R21" s="40">
        <f>SUM(R12:R20)</f>
        <v>2013944.94</v>
      </c>
      <c r="S21" s="40">
        <f>SUM(S9:S20)</f>
        <v>0</v>
      </c>
      <c r="T21" s="40">
        <f t="shared" ref="T21:Y21" si="8">SUM(T12:T20)</f>
        <v>5587755.0099999998</v>
      </c>
      <c r="U21" s="40">
        <f t="shared" si="8"/>
        <v>3321184.37</v>
      </c>
      <c r="V21" s="40">
        <f t="shared" si="8"/>
        <v>17560214.050000001</v>
      </c>
      <c r="W21" s="40">
        <f t="shared" si="8"/>
        <v>4291150.8899999997</v>
      </c>
      <c r="X21" s="40">
        <f t="shared" si="8"/>
        <v>58144273.070000008</v>
      </c>
      <c r="Y21" s="40">
        <f t="shared" si="8"/>
        <v>134100</v>
      </c>
      <c r="Z21" s="40">
        <f>SUM(Z9:Z20)</f>
        <v>146102522.72</v>
      </c>
      <c r="AA21" s="60"/>
      <c r="AB21" s="40">
        <f t="shared" ref="AB21:AL21" si="9">SUM(AB9:AB20)</f>
        <v>8995766.4299999997</v>
      </c>
      <c r="AC21" s="40">
        <f t="shared" si="9"/>
        <v>27312041.129999999</v>
      </c>
      <c r="AD21" s="40">
        <f t="shared" si="9"/>
        <v>1745489.37</v>
      </c>
      <c r="AE21" s="40">
        <f t="shared" si="9"/>
        <v>0</v>
      </c>
      <c r="AF21" s="40">
        <f t="shared" si="9"/>
        <v>5494872.9800000004</v>
      </c>
      <c r="AG21" s="40">
        <f t="shared" si="9"/>
        <v>4198554.93</v>
      </c>
      <c r="AH21" s="40">
        <f t="shared" si="9"/>
        <v>17114474.940000001</v>
      </c>
      <c r="AI21" s="40">
        <f t="shared" si="9"/>
        <v>7259007.4500000002</v>
      </c>
      <c r="AJ21" s="40">
        <f t="shared" si="9"/>
        <v>61060543</v>
      </c>
      <c r="AK21" s="40">
        <f t="shared" si="9"/>
        <v>122100</v>
      </c>
      <c r="AL21" s="40">
        <f t="shared" si="9"/>
        <v>133302850.23</v>
      </c>
      <c r="AM21" s="61"/>
      <c r="AN21" s="40">
        <f t="shared" ref="AN21:AY21" si="10">SUM(AN9:AN20)</f>
        <v>4464268.0199999996</v>
      </c>
      <c r="AO21" s="40">
        <f t="shared" si="10"/>
        <v>14329864.5</v>
      </c>
      <c r="AP21" s="40">
        <f t="shared" si="10"/>
        <v>427899.3</v>
      </c>
      <c r="AQ21" s="40">
        <f t="shared" si="10"/>
        <v>0</v>
      </c>
      <c r="AR21" s="40">
        <f t="shared" si="10"/>
        <v>2980953.48</v>
      </c>
      <c r="AS21" s="40">
        <f t="shared" si="10"/>
        <v>2247970.52</v>
      </c>
      <c r="AT21" s="40">
        <f t="shared" si="10"/>
        <v>350335.28</v>
      </c>
      <c r="AU21" s="40">
        <f t="shared" si="10"/>
        <v>8670417.4499999993</v>
      </c>
      <c r="AV21" s="40">
        <f t="shared" si="10"/>
        <v>4918018.9799999995</v>
      </c>
      <c r="AW21" s="40">
        <f t="shared" si="10"/>
        <v>32061568.02</v>
      </c>
      <c r="AX21" s="40">
        <f t="shared" si="10"/>
        <v>51300</v>
      </c>
      <c r="AY21" s="40">
        <f t="shared" si="10"/>
        <v>70502595.549999997</v>
      </c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</row>
    <row r="22" spans="1:171" ht="15" customHeight="1" x14ac:dyDescent="0.35">
      <c r="A22" s="21"/>
      <c r="B22" s="20"/>
      <c r="C22" s="20" t="s">
        <v>38</v>
      </c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59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60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61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</row>
    <row r="23" spans="1:171" s="4" customFormat="1" ht="15" customHeight="1" x14ac:dyDescent="0.35">
      <c r="A23" s="10"/>
      <c r="B23" s="20"/>
      <c r="C23" s="20" t="s">
        <v>39</v>
      </c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59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65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64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</row>
    <row r="24" spans="1:171" ht="15" customHeight="1" x14ac:dyDescent="0.35">
      <c r="A24" s="14"/>
      <c r="B24" s="22"/>
      <c r="C24" s="11" t="s">
        <v>40</v>
      </c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59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60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61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</row>
    <row r="25" spans="1:171" ht="15" customHeight="1" x14ac:dyDescent="0.35">
      <c r="A25" s="14" t="s">
        <v>41</v>
      </c>
      <c r="B25" s="23"/>
      <c r="C25" s="24" t="s">
        <v>42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59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60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61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</row>
    <row r="26" spans="1:171" ht="15" customHeight="1" x14ac:dyDescent="0.35">
      <c r="A26" s="14"/>
      <c r="B26" s="23" t="s">
        <v>43</v>
      </c>
      <c r="C26" s="24" t="s">
        <v>44</v>
      </c>
      <c r="D26" s="37">
        <v>0</v>
      </c>
      <c r="E26" s="37">
        <v>0</v>
      </c>
      <c r="F26" s="37">
        <v>0</v>
      </c>
      <c r="G26" s="37">
        <v>0</v>
      </c>
      <c r="H26" s="37">
        <v>156468.73211900023</v>
      </c>
      <c r="I26" s="37">
        <v>87699.487713976268</v>
      </c>
      <c r="J26" s="37">
        <v>944819.81706660276</v>
      </c>
      <c r="K26" s="37">
        <v>0</v>
      </c>
      <c r="L26" s="37">
        <v>663354.61670054612</v>
      </c>
      <c r="M26" s="37">
        <v>0</v>
      </c>
      <c r="N26" s="37">
        <f>SUM(D26:M26)</f>
        <v>1852342.6536001253</v>
      </c>
      <c r="O26" s="59"/>
      <c r="P26" s="37">
        <v>0</v>
      </c>
      <c r="Q26" s="37">
        <v>0</v>
      </c>
      <c r="R26" s="37">
        <v>0</v>
      </c>
      <c r="S26" s="37">
        <v>0</v>
      </c>
      <c r="T26" s="37">
        <v>430563.02482840867</v>
      </c>
      <c r="U26" s="37">
        <v>192857.67993600926</v>
      </c>
      <c r="V26" s="37">
        <v>594047.03670595423</v>
      </c>
      <c r="W26" s="37">
        <v>0</v>
      </c>
      <c r="X26" s="37">
        <v>1287576.8780188421</v>
      </c>
      <c r="Y26" s="37">
        <v>0</v>
      </c>
      <c r="Z26" s="37">
        <f>SUM(P26:Y26)</f>
        <v>2505044.6194892144</v>
      </c>
      <c r="AA26" s="60"/>
      <c r="AB26" s="37">
        <v>0</v>
      </c>
      <c r="AC26" s="37">
        <v>0</v>
      </c>
      <c r="AD26" s="37">
        <v>0</v>
      </c>
      <c r="AE26" s="37">
        <v>0</v>
      </c>
      <c r="AF26" s="37">
        <v>911727.57042232261</v>
      </c>
      <c r="AG26" s="37">
        <v>1107146.1963963625</v>
      </c>
      <c r="AH26" s="37">
        <v>624893.01205561403</v>
      </c>
      <c r="AI26" s="37">
        <v>0</v>
      </c>
      <c r="AJ26" s="37">
        <v>1440773.7417430868</v>
      </c>
      <c r="AK26" s="37">
        <v>0</v>
      </c>
      <c r="AL26" s="37">
        <f>SUM(AB26:AK26)</f>
        <v>4084540.5206173859</v>
      </c>
      <c r="AM26" s="61"/>
      <c r="AN26" s="37">
        <v>0</v>
      </c>
      <c r="AO26" s="37">
        <v>173664.84817067906</v>
      </c>
      <c r="AP26" s="37">
        <v>0</v>
      </c>
      <c r="AQ26" s="37">
        <v>0</v>
      </c>
      <c r="AR26" s="37">
        <v>538991.89344534511</v>
      </c>
      <c r="AS26" s="37">
        <v>555346.62662741449</v>
      </c>
      <c r="AT26" s="37">
        <v>0</v>
      </c>
      <c r="AU26" s="37">
        <v>299986.01788298384</v>
      </c>
      <c r="AV26" s="37">
        <v>0</v>
      </c>
      <c r="AW26" s="37">
        <v>508739.4403943317</v>
      </c>
      <c r="AX26" s="37">
        <v>0</v>
      </c>
      <c r="AY26" s="37">
        <f>SUM(AN26:AX26)</f>
        <v>2076728.8265207543</v>
      </c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</row>
    <row r="27" spans="1:171" ht="15" customHeight="1" x14ac:dyDescent="0.35">
      <c r="A27" s="14"/>
      <c r="B27" s="23" t="s">
        <v>45</v>
      </c>
      <c r="C27" s="24" t="s">
        <v>46</v>
      </c>
      <c r="D27" s="37">
        <v>0</v>
      </c>
      <c r="E27" s="37">
        <v>0</v>
      </c>
      <c r="F27" s="37">
        <v>0</v>
      </c>
      <c r="G27" s="37">
        <v>0</v>
      </c>
      <c r="H27" s="37">
        <v>91019.072222240808</v>
      </c>
      <c r="I27" s="37">
        <v>12358.951084381211</v>
      </c>
      <c r="J27" s="37">
        <v>44149.771243434065</v>
      </c>
      <c r="K27" s="37">
        <v>0</v>
      </c>
      <c r="L27" s="37">
        <v>108483.24546085256</v>
      </c>
      <c r="M27" s="37">
        <v>0</v>
      </c>
      <c r="N27" s="37">
        <f>SUM(D27:M27)</f>
        <v>256011.04001090868</v>
      </c>
      <c r="O27" s="59"/>
      <c r="P27" s="37">
        <v>0</v>
      </c>
      <c r="Q27" s="37">
        <v>0</v>
      </c>
      <c r="R27" s="37">
        <v>0</v>
      </c>
      <c r="S27" s="37">
        <v>0</v>
      </c>
      <c r="T27" s="37">
        <v>222431.39199890228</v>
      </c>
      <c r="U27" s="37">
        <v>78391.633279226604</v>
      </c>
      <c r="V27" s="37">
        <v>28660.048002138803</v>
      </c>
      <c r="W27" s="37">
        <v>0</v>
      </c>
      <c r="X27" s="37">
        <v>84298.484985733521</v>
      </c>
      <c r="Y27" s="37">
        <v>0</v>
      </c>
      <c r="Z27" s="37">
        <f>SUM(P27:Y27)</f>
        <v>413781.55826600123</v>
      </c>
      <c r="AA27" s="60"/>
      <c r="AB27" s="37">
        <v>0</v>
      </c>
      <c r="AC27" s="37">
        <v>0</v>
      </c>
      <c r="AD27" s="37">
        <v>0</v>
      </c>
      <c r="AE27" s="37">
        <v>0</v>
      </c>
      <c r="AF27" s="37">
        <v>350934.30032472871</v>
      </c>
      <c r="AG27" s="37">
        <v>3885.0614685638629</v>
      </c>
      <c r="AH27" s="37">
        <v>13558.078457223253</v>
      </c>
      <c r="AI27" s="37">
        <v>0</v>
      </c>
      <c r="AJ27" s="37">
        <v>87727.067344308642</v>
      </c>
      <c r="AK27" s="37">
        <v>0</v>
      </c>
      <c r="AL27" s="37">
        <f>SUM(AB27:AK27)</f>
        <v>456104.50759482448</v>
      </c>
      <c r="AM27" s="61"/>
      <c r="AN27" s="37">
        <v>0</v>
      </c>
      <c r="AO27" s="37">
        <v>6018.8906644432354</v>
      </c>
      <c r="AP27" s="37">
        <v>0</v>
      </c>
      <c r="AQ27" s="37">
        <v>0</v>
      </c>
      <c r="AR27" s="37">
        <v>104392.55304193772</v>
      </c>
      <c r="AS27" s="37">
        <v>6142.1900732515878</v>
      </c>
      <c r="AT27" s="37">
        <v>0</v>
      </c>
      <c r="AU27" s="37">
        <v>6659.6831048646745</v>
      </c>
      <c r="AV27" s="37">
        <v>0</v>
      </c>
      <c r="AW27" s="37">
        <v>47437.649201193082</v>
      </c>
      <c r="AX27" s="37">
        <v>0</v>
      </c>
      <c r="AY27" s="37">
        <f>SUM(AN27:AX27)</f>
        <v>170650.96608569031</v>
      </c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</row>
    <row r="28" spans="1:171" ht="15" customHeight="1" x14ac:dyDescent="0.35">
      <c r="A28" s="14"/>
      <c r="B28" s="23" t="s">
        <v>47</v>
      </c>
      <c r="C28" s="24" t="s">
        <v>48</v>
      </c>
      <c r="D28" s="37">
        <v>0</v>
      </c>
      <c r="E28" s="37">
        <v>0</v>
      </c>
      <c r="F28" s="37">
        <v>0</v>
      </c>
      <c r="G28" s="37">
        <v>0</v>
      </c>
      <c r="H28" s="37">
        <v>18647.104947787004</v>
      </c>
      <c r="I28" s="37">
        <v>176034.94229171672</v>
      </c>
      <c r="J28" s="37">
        <v>2459178.4167909678</v>
      </c>
      <c r="K28" s="37">
        <v>0</v>
      </c>
      <c r="L28" s="37">
        <v>355607.82558119285</v>
      </c>
      <c r="M28" s="37">
        <v>0</v>
      </c>
      <c r="N28" s="37">
        <f>SUM(D28:M28)</f>
        <v>3009468.2896116646</v>
      </c>
      <c r="O28" s="59"/>
      <c r="P28" s="37">
        <v>0</v>
      </c>
      <c r="Q28" s="37">
        <v>0</v>
      </c>
      <c r="R28" s="37">
        <v>0</v>
      </c>
      <c r="S28" s="37">
        <v>0</v>
      </c>
      <c r="T28" s="37">
        <v>107407.53678490063</v>
      </c>
      <c r="U28" s="37">
        <v>210646.87613335793</v>
      </c>
      <c r="V28" s="37">
        <v>1045893.5110098247</v>
      </c>
      <c r="W28" s="37">
        <v>0</v>
      </c>
      <c r="X28" s="37">
        <v>231436.53169188357</v>
      </c>
      <c r="Y28" s="37">
        <v>0</v>
      </c>
      <c r="Z28" s="37">
        <f>SUM(P28:Y28)</f>
        <v>1595384.4556199671</v>
      </c>
      <c r="AA28" s="60"/>
      <c r="AB28" s="37">
        <v>0</v>
      </c>
      <c r="AC28" s="37">
        <v>0</v>
      </c>
      <c r="AD28" s="37">
        <v>0</v>
      </c>
      <c r="AE28" s="37">
        <v>0</v>
      </c>
      <c r="AF28" s="37">
        <v>218112.40517023724</v>
      </c>
      <c r="AG28" s="37">
        <v>125182.74368870267</v>
      </c>
      <c r="AH28" s="37">
        <v>888542.84712310508</v>
      </c>
      <c r="AI28" s="37">
        <v>0</v>
      </c>
      <c r="AJ28" s="37">
        <v>422594.44894872489</v>
      </c>
      <c r="AK28" s="37">
        <v>0</v>
      </c>
      <c r="AL28" s="37">
        <f>SUM(AB28:AK28)</f>
        <v>1654432.4449307697</v>
      </c>
      <c r="AM28" s="61"/>
      <c r="AN28" s="37">
        <v>0</v>
      </c>
      <c r="AO28" s="37">
        <v>36036.106353760777</v>
      </c>
      <c r="AP28" s="37">
        <v>0</v>
      </c>
      <c r="AQ28" s="37">
        <v>0</v>
      </c>
      <c r="AR28" s="37">
        <v>90594.339447405582</v>
      </c>
      <c r="AS28" s="37">
        <v>51524.620056801992</v>
      </c>
      <c r="AT28" s="37">
        <v>0</v>
      </c>
      <c r="AU28" s="37">
        <v>119721.52828882207</v>
      </c>
      <c r="AV28" s="37">
        <v>0</v>
      </c>
      <c r="AW28" s="37">
        <v>199264.9105841071</v>
      </c>
      <c r="AX28" s="37">
        <v>0</v>
      </c>
      <c r="AY28" s="37">
        <f>SUM(AN28:AX28)</f>
        <v>497141.50473089755</v>
      </c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</row>
    <row r="29" spans="1:171" ht="15" customHeight="1" x14ac:dyDescent="0.35">
      <c r="A29" s="14" t="s">
        <v>49</v>
      </c>
      <c r="B29" s="23"/>
      <c r="C29" s="25" t="s">
        <v>50</v>
      </c>
      <c r="D29" s="37">
        <v>0</v>
      </c>
      <c r="E29" s="37">
        <v>605330.82936034969</v>
      </c>
      <c r="F29" s="37">
        <v>0</v>
      </c>
      <c r="G29" s="37">
        <v>0</v>
      </c>
      <c r="H29" s="37">
        <v>473909.76266885723</v>
      </c>
      <c r="I29" s="37">
        <v>326863.64273125801</v>
      </c>
      <c r="J29" s="37">
        <v>1617471.0019041239</v>
      </c>
      <c r="K29" s="37">
        <v>0</v>
      </c>
      <c r="L29" s="37">
        <v>1349854.4504214961</v>
      </c>
      <c r="M29" s="37">
        <v>0</v>
      </c>
      <c r="N29" s="37">
        <f>SUM(D29:M29)</f>
        <v>4373429.6870860849</v>
      </c>
      <c r="O29" s="59"/>
      <c r="P29" s="37">
        <v>0</v>
      </c>
      <c r="Q29" s="37">
        <v>582811.22942639445</v>
      </c>
      <c r="R29" s="37">
        <v>0</v>
      </c>
      <c r="S29" s="37">
        <v>0</v>
      </c>
      <c r="T29" s="37">
        <v>585468.05415388732</v>
      </c>
      <c r="U29" s="37">
        <v>553114.0549387855</v>
      </c>
      <c r="V29" s="37">
        <v>737233.11478206783</v>
      </c>
      <c r="W29" s="37">
        <v>0</v>
      </c>
      <c r="X29" s="37">
        <v>2249496.0833756384</v>
      </c>
      <c r="Y29" s="37">
        <v>0</v>
      </c>
      <c r="Z29" s="37">
        <f>SUM(P29:Y29)</f>
        <v>4708122.5366767738</v>
      </c>
      <c r="AA29" s="60"/>
      <c r="AB29" s="37">
        <v>0</v>
      </c>
      <c r="AC29" s="37">
        <v>581671.00698919932</v>
      </c>
      <c r="AD29" s="37">
        <v>0</v>
      </c>
      <c r="AE29" s="37">
        <v>0</v>
      </c>
      <c r="AF29" s="37">
        <v>560717.6131520943</v>
      </c>
      <c r="AG29" s="37">
        <v>367580.39155717054</v>
      </c>
      <c r="AH29" s="37">
        <v>787118.14641638531</v>
      </c>
      <c r="AI29" s="37">
        <v>0</v>
      </c>
      <c r="AJ29" s="37">
        <v>1990766.147373898</v>
      </c>
      <c r="AK29" s="37">
        <v>0</v>
      </c>
      <c r="AL29" s="37">
        <f>SUM(AB29:AK29)</f>
        <v>4287853.3054887475</v>
      </c>
      <c r="AM29" s="61"/>
      <c r="AN29" s="37">
        <v>0</v>
      </c>
      <c r="AO29" s="37">
        <v>825054.40638889198</v>
      </c>
      <c r="AP29" s="37">
        <v>0</v>
      </c>
      <c r="AQ29" s="37">
        <v>0</v>
      </c>
      <c r="AR29" s="37">
        <v>192454.34453735448</v>
      </c>
      <c r="AS29" s="37">
        <v>47648.642424758444</v>
      </c>
      <c r="AT29" s="37">
        <v>0</v>
      </c>
      <c r="AU29" s="37">
        <v>164414.09328590729</v>
      </c>
      <c r="AV29" s="37">
        <v>0</v>
      </c>
      <c r="AW29" s="37">
        <v>1780306.0929282932</v>
      </c>
      <c r="AX29" s="37">
        <v>0</v>
      </c>
      <c r="AY29" s="37">
        <f>SUM(AN29:AX29)</f>
        <v>3009877.5795652056</v>
      </c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</row>
    <row r="30" spans="1:171" ht="15" customHeight="1" x14ac:dyDescent="0.35">
      <c r="A30" s="14" t="s">
        <v>51</v>
      </c>
      <c r="B30" s="23"/>
      <c r="C30" s="24" t="s">
        <v>52</v>
      </c>
      <c r="D30" s="37">
        <v>0</v>
      </c>
      <c r="E30" s="37">
        <v>2232515.8028680789</v>
      </c>
      <c r="F30" s="37">
        <v>0</v>
      </c>
      <c r="G30" s="37">
        <v>0</v>
      </c>
      <c r="H30" s="37">
        <v>28835.178476802888</v>
      </c>
      <c r="I30" s="37">
        <v>0</v>
      </c>
      <c r="J30" s="37">
        <v>150779.42906228607</v>
      </c>
      <c r="K30" s="37">
        <v>0</v>
      </c>
      <c r="L30" s="37">
        <v>3642668.3612816734</v>
      </c>
      <c r="M30" s="37">
        <v>0</v>
      </c>
      <c r="N30" s="37">
        <f>SUM(D30:M30)</f>
        <v>6054798.7716888413</v>
      </c>
      <c r="O30" s="59"/>
      <c r="P30" s="37">
        <v>0</v>
      </c>
      <c r="Q30" s="37">
        <v>1404328.1736848</v>
      </c>
      <c r="R30" s="37">
        <v>200563.64300248428</v>
      </c>
      <c r="S30" s="37">
        <v>0</v>
      </c>
      <c r="T30" s="37">
        <v>22553.207928726992</v>
      </c>
      <c r="U30" s="37">
        <v>0</v>
      </c>
      <c r="V30" s="37">
        <v>24202.936064124184</v>
      </c>
      <c r="W30" s="37">
        <v>0</v>
      </c>
      <c r="X30" s="37">
        <v>8690579.8029187806</v>
      </c>
      <c r="Y30" s="37">
        <v>0</v>
      </c>
      <c r="Z30" s="37">
        <f>SUM(P30:Y30)</f>
        <v>10342227.763598915</v>
      </c>
      <c r="AA30" s="60"/>
      <c r="AB30" s="37">
        <v>0</v>
      </c>
      <c r="AC30" s="37">
        <v>1087168.0010804371</v>
      </c>
      <c r="AD30" s="37">
        <v>205468.95696191426</v>
      </c>
      <c r="AE30" s="37">
        <v>0</v>
      </c>
      <c r="AF30" s="37">
        <v>57057.487713366339</v>
      </c>
      <c r="AG30" s="37">
        <v>1683.8442945132583</v>
      </c>
      <c r="AH30" s="37">
        <v>12594.422358293892</v>
      </c>
      <c r="AI30" s="37">
        <v>0</v>
      </c>
      <c r="AJ30" s="37">
        <v>4797516.4770019883</v>
      </c>
      <c r="AK30" s="37">
        <v>0</v>
      </c>
      <c r="AL30" s="37">
        <f>SUM(AB30:AK30)</f>
        <v>6161489.1894105133</v>
      </c>
      <c r="AM30" s="61"/>
      <c r="AN30" s="37">
        <v>0</v>
      </c>
      <c r="AO30" s="37">
        <v>-15936.882214560876</v>
      </c>
      <c r="AP30" s="37">
        <v>53245.229914332602</v>
      </c>
      <c r="AQ30" s="37">
        <v>0</v>
      </c>
      <c r="AR30" s="37">
        <v>6931.5250675679099</v>
      </c>
      <c r="AS30" s="37">
        <v>0</v>
      </c>
      <c r="AT30" s="37">
        <v>0</v>
      </c>
      <c r="AU30" s="37">
        <v>324604.54852998775</v>
      </c>
      <c r="AV30" s="37">
        <v>0</v>
      </c>
      <c r="AW30" s="37">
        <v>218272.4497739184</v>
      </c>
      <c r="AX30" s="37">
        <v>0</v>
      </c>
      <c r="AY30" s="37">
        <f>SUM(AN30:AX30)</f>
        <v>587116.87107124575</v>
      </c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</row>
    <row r="31" spans="1:171" ht="15" customHeight="1" x14ac:dyDescent="0.35">
      <c r="A31" s="20">
        <v>60199</v>
      </c>
      <c r="B31" s="23"/>
      <c r="C31" s="26" t="s">
        <v>53</v>
      </c>
      <c r="D31" s="40">
        <f t="shared" ref="D31:M31" si="11">SUM(D26:D30)</f>
        <v>0</v>
      </c>
      <c r="E31" s="40">
        <f t="shared" si="11"/>
        <v>2837846.6322284285</v>
      </c>
      <c r="F31" s="40">
        <f t="shared" si="11"/>
        <v>0</v>
      </c>
      <c r="G31" s="40">
        <f t="shared" si="11"/>
        <v>0</v>
      </c>
      <c r="H31" s="40">
        <f t="shared" si="11"/>
        <v>768879.85043468815</v>
      </c>
      <c r="I31" s="40">
        <f t="shared" si="11"/>
        <v>602957.02382133226</v>
      </c>
      <c r="J31" s="40">
        <f t="shared" si="11"/>
        <v>5216398.4360674154</v>
      </c>
      <c r="K31" s="40">
        <f t="shared" si="11"/>
        <v>0</v>
      </c>
      <c r="L31" s="40">
        <f t="shared" si="11"/>
        <v>6119968.4994457606</v>
      </c>
      <c r="M31" s="40">
        <f t="shared" si="11"/>
        <v>0</v>
      </c>
      <c r="N31" s="40">
        <f t="shared" ref="N31" si="12">SUM(N25:N30)</f>
        <v>15546050.441997625</v>
      </c>
      <c r="O31" s="59"/>
      <c r="P31" s="40">
        <f t="shared" ref="P31:Y31" si="13">SUM(P26:P30)</f>
        <v>0</v>
      </c>
      <c r="Q31" s="40">
        <f t="shared" si="13"/>
        <v>1987139.4031111945</v>
      </c>
      <c r="R31" s="40">
        <f t="shared" si="13"/>
        <v>200563.64300248428</v>
      </c>
      <c r="S31" s="40">
        <f t="shared" si="13"/>
        <v>0</v>
      </c>
      <c r="T31" s="40">
        <f t="shared" si="13"/>
        <v>1368423.2156948256</v>
      </c>
      <c r="U31" s="40">
        <f t="shared" si="13"/>
        <v>1035010.2442873793</v>
      </c>
      <c r="V31" s="40">
        <f t="shared" si="13"/>
        <v>2430036.6465641097</v>
      </c>
      <c r="W31" s="40">
        <f t="shared" si="13"/>
        <v>0</v>
      </c>
      <c r="X31" s="40">
        <f t="shared" si="13"/>
        <v>12543387.780990878</v>
      </c>
      <c r="Y31" s="40">
        <f t="shared" si="13"/>
        <v>0</v>
      </c>
      <c r="Z31" s="40">
        <f>SUM(Z25:Z30)</f>
        <v>19564560.933650874</v>
      </c>
      <c r="AA31" s="60"/>
      <c r="AB31" s="40">
        <f t="shared" ref="AB31:AK31" si="14">SUM(AB26:AB30)</f>
        <v>0</v>
      </c>
      <c r="AC31" s="40">
        <f t="shared" si="14"/>
        <v>1668839.0080696363</v>
      </c>
      <c r="AD31" s="40">
        <f t="shared" si="14"/>
        <v>205468.95696191426</v>
      </c>
      <c r="AE31" s="40">
        <f t="shared" si="14"/>
        <v>0</v>
      </c>
      <c r="AF31" s="40">
        <f t="shared" si="14"/>
        <v>2098549.3767827488</v>
      </c>
      <c r="AG31" s="40">
        <f t="shared" si="14"/>
        <v>1605478.2374053129</v>
      </c>
      <c r="AH31" s="40">
        <f t="shared" si="14"/>
        <v>2326706.5064106216</v>
      </c>
      <c r="AI31" s="40">
        <f t="shared" si="14"/>
        <v>0</v>
      </c>
      <c r="AJ31" s="40">
        <f t="shared" si="14"/>
        <v>8739377.8824120071</v>
      </c>
      <c r="AK31" s="40">
        <f t="shared" si="14"/>
        <v>0</v>
      </c>
      <c r="AL31" s="40">
        <f>SUM(AL25:AL30)</f>
        <v>16644419.968042241</v>
      </c>
      <c r="AM31" s="61"/>
      <c r="AN31" s="40">
        <f t="shared" ref="AN31:AX31" si="15">SUM(AN26:AN30)</f>
        <v>0</v>
      </c>
      <c r="AO31" s="40">
        <f t="shared" si="15"/>
        <v>1024837.3693632141</v>
      </c>
      <c r="AP31" s="40">
        <f t="shared" si="15"/>
        <v>53245.229914332602</v>
      </c>
      <c r="AQ31" s="40">
        <f t="shared" si="15"/>
        <v>0</v>
      </c>
      <c r="AR31" s="40">
        <f t="shared" si="15"/>
        <v>933364.65553961077</v>
      </c>
      <c r="AS31" s="40">
        <f t="shared" si="15"/>
        <v>660662.07918222644</v>
      </c>
      <c r="AT31" s="40">
        <f>SUM(AT26:AT30)</f>
        <v>0</v>
      </c>
      <c r="AU31" s="40">
        <f t="shared" si="15"/>
        <v>915385.87109256559</v>
      </c>
      <c r="AV31" s="40">
        <f t="shared" si="15"/>
        <v>0</v>
      </c>
      <c r="AW31" s="40">
        <f t="shared" si="15"/>
        <v>2754020.5428818432</v>
      </c>
      <c r="AX31" s="40">
        <f t="shared" si="15"/>
        <v>0</v>
      </c>
      <c r="AY31" s="40">
        <f>SUM(AY25:AY30)</f>
        <v>6341515.7479737932</v>
      </c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</row>
    <row r="32" spans="1:171" ht="15" customHeight="1" x14ac:dyDescent="0.35">
      <c r="A32" s="14"/>
      <c r="B32" s="23"/>
      <c r="C32" s="26" t="s">
        <v>54</v>
      </c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59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60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61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</row>
    <row r="33" spans="1:171" ht="15" customHeight="1" x14ac:dyDescent="0.35">
      <c r="A33" s="14" t="s">
        <v>55</v>
      </c>
      <c r="B33" s="23"/>
      <c r="C33" s="24" t="s">
        <v>56</v>
      </c>
      <c r="D33" s="37">
        <v>-2.361054523034979E-5</v>
      </c>
      <c r="E33" s="37">
        <v>1447382.4106330154</v>
      </c>
      <c r="F33" s="37">
        <v>0</v>
      </c>
      <c r="G33" s="37">
        <v>0</v>
      </c>
      <c r="H33" s="37">
        <v>259947.43263615799</v>
      </c>
      <c r="I33" s="37">
        <v>90903.094405604919</v>
      </c>
      <c r="J33" s="37">
        <v>200118.4544938535</v>
      </c>
      <c r="K33" s="37">
        <v>0</v>
      </c>
      <c r="L33" s="37">
        <v>1640120.4099795336</v>
      </c>
      <c r="M33" s="37">
        <v>0</v>
      </c>
      <c r="N33" s="37">
        <f>SUM(D33:M33)</f>
        <v>3638471.8021245552</v>
      </c>
      <c r="O33" s="59"/>
      <c r="P33" s="37">
        <v>0</v>
      </c>
      <c r="Q33" s="37">
        <v>820112.32102115336</v>
      </c>
      <c r="R33" s="37">
        <v>940.35590160037555</v>
      </c>
      <c r="S33" s="37">
        <v>0</v>
      </c>
      <c r="T33" s="37">
        <v>369985.253212457</v>
      </c>
      <c r="U33" s="37">
        <v>62753.538213290398</v>
      </c>
      <c r="V33" s="37">
        <v>119194.15303586749</v>
      </c>
      <c r="W33" s="37">
        <v>0</v>
      </c>
      <c r="X33" s="37">
        <v>1916101.1518945121</v>
      </c>
      <c r="Y33" s="37">
        <v>0</v>
      </c>
      <c r="Z33" s="37">
        <f>SUM(P33:Y33)</f>
        <v>3289086.7732788809</v>
      </c>
      <c r="AA33" s="60"/>
      <c r="AB33" s="37">
        <v>0</v>
      </c>
      <c r="AC33" s="37">
        <v>745133.14816854324</v>
      </c>
      <c r="AD33" s="37">
        <v>963.35479044133831</v>
      </c>
      <c r="AE33" s="37">
        <v>0</v>
      </c>
      <c r="AF33" s="37">
        <v>458194.58513166272</v>
      </c>
      <c r="AG33" s="37">
        <v>195301.80639227023</v>
      </c>
      <c r="AH33" s="37">
        <v>150933.31354419992</v>
      </c>
      <c r="AI33" s="37">
        <v>0</v>
      </c>
      <c r="AJ33" s="37">
        <v>1962225.9578490695</v>
      </c>
      <c r="AK33" s="37">
        <v>0</v>
      </c>
      <c r="AL33" s="37">
        <f>SUM(AB33:AK33)</f>
        <v>3512752.1658761869</v>
      </c>
      <c r="AM33" s="61"/>
      <c r="AN33" s="37">
        <v>0</v>
      </c>
      <c r="AO33" s="37">
        <v>433230.57708292705</v>
      </c>
      <c r="AP33" s="37">
        <v>249.64378105852083</v>
      </c>
      <c r="AQ33" s="37">
        <v>0</v>
      </c>
      <c r="AR33" s="37">
        <v>160287.198974303</v>
      </c>
      <c r="AS33" s="37">
        <v>37441.380433507533</v>
      </c>
      <c r="AT33" s="37">
        <v>0</v>
      </c>
      <c r="AU33" s="37">
        <v>16790.501736137532</v>
      </c>
      <c r="AV33" s="37">
        <v>0</v>
      </c>
      <c r="AW33" s="37">
        <v>718318.87144782953</v>
      </c>
      <c r="AX33" s="37">
        <v>0</v>
      </c>
      <c r="AY33" s="37">
        <f>SUM(AN33:AX33)</f>
        <v>1366318.1734557631</v>
      </c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</row>
    <row r="34" spans="1:171" ht="15" customHeight="1" x14ac:dyDescent="0.35">
      <c r="A34" s="14" t="s">
        <v>57</v>
      </c>
      <c r="B34" s="23"/>
      <c r="C34" s="24" t="s">
        <v>58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f>SUM(D34:M34)</f>
        <v>0</v>
      </c>
      <c r="O34" s="59"/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f>SUM(P34:Y34)</f>
        <v>0</v>
      </c>
      <c r="AA34" s="60"/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f>SUM(AB34:AK34)</f>
        <v>0</v>
      </c>
      <c r="AM34" s="61"/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>
        <v>0</v>
      </c>
      <c r="AU34" s="37">
        <v>0</v>
      </c>
      <c r="AV34" s="37">
        <v>0</v>
      </c>
      <c r="AW34" s="37">
        <v>0</v>
      </c>
      <c r="AX34" s="37">
        <v>0</v>
      </c>
      <c r="AY34" s="37">
        <f>SUM(AN34:AX34)</f>
        <v>0</v>
      </c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</row>
    <row r="35" spans="1:171" ht="18" customHeight="1" x14ac:dyDescent="0.35">
      <c r="A35" s="14" t="s">
        <v>59</v>
      </c>
      <c r="B35" s="23"/>
      <c r="C35" s="24" t="s">
        <v>60</v>
      </c>
      <c r="D35" s="37">
        <v>-9.3250604688325213E-5</v>
      </c>
      <c r="E35" s="37">
        <v>769192.9667062877</v>
      </c>
      <c r="F35" s="37">
        <v>0</v>
      </c>
      <c r="G35" s="37">
        <v>0</v>
      </c>
      <c r="H35" s="37">
        <v>139796.94648747894</v>
      </c>
      <c r="I35" s="37">
        <v>34617.195143769248</v>
      </c>
      <c r="J35" s="37">
        <v>204150.14908946442</v>
      </c>
      <c r="K35" s="37">
        <v>0</v>
      </c>
      <c r="L35" s="37">
        <v>841868.45679221174</v>
      </c>
      <c r="M35" s="37">
        <v>0</v>
      </c>
      <c r="N35" s="37">
        <f>SUM(D35:M35)</f>
        <v>1989625.7141259615</v>
      </c>
      <c r="O35" s="59"/>
      <c r="P35" s="37">
        <v>0</v>
      </c>
      <c r="Q35" s="37">
        <v>503090.81907190772</v>
      </c>
      <c r="R35" s="37">
        <v>0</v>
      </c>
      <c r="S35" s="37">
        <v>0</v>
      </c>
      <c r="T35" s="37">
        <v>149630.4276595813</v>
      </c>
      <c r="U35" s="37">
        <v>10846.702600034427</v>
      </c>
      <c r="V35" s="37">
        <v>93949.422071495137</v>
      </c>
      <c r="W35" s="37">
        <v>0</v>
      </c>
      <c r="X35" s="37">
        <v>1442825.1130107443</v>
      </c>
      <c r="Y35" s="37">
        <v>0</v>
      </c>
      <c r="Z35" s="37">
        <f>SUM(P35:Y35)</f>
        <v>2200342.4844137626</v>
      </c>
      <c r="AA35" s="60"/>
      <c r="AB35" s="37">
        <v>0</v>
      </c>
      <c r="AC35" s="37">
        <v>523850.42888023518</v>
      </c>
      <c r="AD35" s="37">
        <v>0</v>
      </c>
      <c r="AE35" s="37">
        <v>0</v>
      </c>
      <c r="AF35" s="37">
        <v>282850.3190883958</v>
      </c>
      <c r="AG35" s="37">
        <v>34733.176043858133</v>
      </c>
      <c r="AH35" s="37">
        <v>83753.077574624433</v>
      </c>
      <c r="AI35" s="37">
        <v>0</v>
      </c>
      <c r="AJ35" s="37">
        <v>1407605.907025642</v>
      </c>
      <c r="AK35" s="37">
        <v>0</v>
      </c>
      <c r="AL35" s="37">
        <f>SUM(AB35:AK35)</f>
        <v>2332792.9086127556</v>
      </c>
      <c r="AM35" s="61"/>
      <c r="AN35" s="37">
        <v>0</v>
      </c>
      <c r="AO35" s="37">
        <v>181444.75259222279</v>
      </c>
      <c r="AP35" s="37">
        <v>0</v>
      </c>
      <c r="AQ35" s="37">
        <v>0</v>
      </c>
      <c r="AR35" s="37">
        <v>16224.634412884951</v>
      </c>
      <c r="AS35" s="37">
        <v>109511.73556813785</v>
      </c>
      <c r="AT35" s="37">
        <v>0</v>
      </c>
      <c r="AU35" s="37">
        <v>4731.4794170956739</v>
      </c>
      <c r="AV35" s="37">
        <v>0</v>
      </c>
      <c r="AW35" s="37">
        <v>277024.27835215378</v>
      </c>
      <c r="AX35" s="37">
        <v>0</v>
      </c>
      <c r="AY35" s="37">
        <f>SUM(AN35:AX35)</f>
        <v>588936.88034249505</v>
      </c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</row>
    <row r="36" spans="1:171" ht="15" customHeight="1" x14ac:dyDescent="0.35">
      <c r="A36" s="14" t="s">
        <v>61</v>
      </c>
      <c r="B36" s="23"/>
      <c r="C36" s="24" t="s">
        <v>62</v>
      </c>
      <c r="D36" s="37">
        <v>0</v>
      </c>
      <c r="E36" s="37">
        <v>951964.75247158599</v>
      </c>
      <c r="F36" s="37">
        <v>0</v>
      </c>
      <c r="G36" s="37">
        <v>0</v>
      </c>
      <c r="H36" s="37">
        <v>265.2232348493078</v>
      </c>
      <c r="I36" s="37">
        <v>20253.987110602229</v>
      </c>
      <c r="J36" s="37">
        <v>29424.809587354932</v>
      </c>
      <c r="K36" s="37">
        <v>0</v>
      </c>
      <c r="L36" s="37">
        <v>1016707.9843279684</v>
      </c>
      <c r="M36" s="37">
        <v>0</v>
      </c>
      <c r="N36" s="37">
        <f>SUM(D36:M36)</f>
        <v>2018616.7567323609</v>
      </c>
      <c r="O36" s="59"/>
      <c r="P36" s="37">
        <v>0</v>
      </c>
      <c r="Q36" s="37">
        <v>536215.40673065744</v>
      </c>
      <c r="R36" s="37">
        <v>0</v>
      </c>
      <c r="S36" s="37">
        <v>0</v>
      </c>
      <c r="T36" s="37">
        <v>6075.2227178418252</v>
      </c>
      <c r="U36" s="37">
        <v>5373.4771124937797</v>
      </c>
      <c r="V36" s="37">
        <v>26938.244155552336</v>
      </c>
      <c r="W36" s="37">
        <v>0</v>
      </c>
      <c r="X36" s="37">
        <v>1225336.8405885492</v>
      </c>
      <c r="Y36" s="37">
        <v>0</v>
      </c>
      <c r="Z36" s="37">
        <f>SUM(P36:Y36)</f>
        <v>1799939.1913050946</v>
      </c>
      <c r="AA36" s="60"/>
      <c r="AB36" s="37">
        <v>0</v>
      </c>
      <c r="AC36" s="37">
        <v>530053.30707268789</v>
      </c>
      <c r="AD36" s="37">
        <v>0</v>
      </c>
      <c r="AE36" s="37">
        <v>0</v>
      </c>
      <c r="AF36" s="37">
        <v>1824.983650005749</v>
      </c>
      <c r="AG36" s="37">
        <v>17752.683553417828</v>
      </c>
      <c r="AH36" s="37">
        <v>42685.235022202178</v>
      </c>
      <c r="AI36" s="37">
        <v>0</v>
      </c>
      <c r="AJ36" s="37">
        <v>1393149.4077632073</v>
      </c>
      <c r="AK36" s="37">
        <v>0</v>
      </c>
      <c r="AL36" s="37">
        <f>SUM(AB36:AK36)</f>
        <v>1985465.6170615209</v>
      </c>
      <c r="AM36" s="61"/>
      <c r="AN36" s="37">
        <v>0</v>
      </c>
      <c r="AO36" s="37">
        <v>277912.02126230788</v>
      </c>
      <c r="AP36" s="37">
        <v>0</v>
      </c>
      <c r="AQ36" s="37">
        <v>0</v>
      </c>
      <c r="AR36" s="37">
        <v>1299.587778625046</v>
      </c>
      <c r="AS36" s="37">
        <v>12449.432767866792</v>
      </c>
      <c r="AT36" s="37">
        <v>0</v>
      </c>
      <c r="AU36" s="37">
        <v>1339.9759990551374</v>
      </c>
      <c r="AV36" s="37">
        <v>0</v>
      </c>
      <c r="AW36" s="37">
        <v>403419.88850247336</v>
      </c>
      <c r="AX36" s="37">
        <v>0</v>
      </c>
      <c r="AY36" s="37">
        <f>SUM(AN36:AX36)</f>
        <v>696420.90631032828</v>
      </c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</row>
    <row r="37" spans="1:171" ht="15" customHeight="1" x14ac:dyDescent="0.35">
      <c r="A37" s="20">
        <v>60299</v>
      </c>
      <c r="B37" s="23"/>
      <c r="C37" s="26" t="s">
        <v>63</v>
      </c>
      <c r="D37" s="40">
        <f t="shared" ref="D37:M37" si="16">SUM(D33:D36)</f>
        <v>-1.16861149918675E-4</v>
      </c>
      <c r="E37" s="40">
        <f t="shared" si="16"/>
        <v>3168540.1298108893</v>
      </c>
      <c r="F37" s="40">
        <f t="shared" si="16"/>
        <v>0</v>
      </c>
      <c r="G37" s="40">
        <f t="shared" si="16"/>
        <v>0</v>
      </c>
      <c r="H37" s="40">
        <f t="shared" si="16"/>
        <v>400009.60235848621</v>
      </c>
      <c r="I37" s="40">
        <f t="shared" si="16"/>
        <v>145774.2766599764</v>
      </c>
      <c r="J37" s="40">
        <f t="shared" si="16"/>
        <v>433693.41317067289</v>
      </c>
      <c r="K37" s="40">
        <f t="shared" si="16"/>
        <v>0</v>
      </c>
      <c r="L37" s="40">
        <f t="shared" si="16"/>
        <v>3498696.8510997137</v>
      </c>
      <c r="M37" s="40">
        <f t="shared" si="16"/>
        <v>0</v>
      </c>
      <c r="N37" s="40">
        <f t="shared" ref="N37" si="17">SUM(N33:N36)</f>
        <v>7646714.2729828786</v>
      </c>
      <c r="O37" s="59"/>
      <c r="P37" s="40">
        <f t="shared" ref="P37:Y37" si="18">SUM(P33:P36)</f>
        <v>0</v>
      </c>
      <c r="Q37" s="40">
        <f t="shared" si="18"/>
        <v>1859418.5468237186</v>
      </c>
      <c r="R37" s="40">
        <f t="shared" si="18"/>
        <v>940.35590160037555</v>
      </c>
      <c r="S37" s="40">
        <f t="shared" si="18"/>
        <v>0</v>
      </c>
      <c r="T37" s="40">
        <f t="shared" si="18"/>
        <v>525690.90358988009</v>
      </c>
      <c r="U37" s="40">
        <f t="shared" si="18"/>
        <v>78973.717925818608</v>
      </c>
      <c r="V37" s="40">
        <f t="shared" si="18"/>
        <v>240081.81926291497</v>
      </c>
      <c r="W37" s="40">
        <f t="shared" si="18"/>
        <v>0</v>
      </c>
      <c r="X37" s="40">
        <f t="shared" si="18"/>
        <v>4584263.1054938054</v>
      </c>
      <c r="Y37" s="40">
        <f t="shared" si="18"/>
        <v>0</v>
      </c>
      <c r="Z37" s="40">
        <f>SUM(Z33:Z36)</f>
        <v>7289368.4489977378</v>
      </c>
      <c r="AA37" s="60"/>
      <c r="AB37" s="40">
        <f t="shared" ref="AB37:AK37" si="19">SUM(AB33:AB36)</f>
        <v>0</v>
      </c>
      <c r="AC37" s="40">
        <f t="shared" si="19"/>
        <v>1799036.8841214664</v>
      </c>
      <c r="AD37" s="40">
        <f t="shared" si="19"/>
        <v>963.35479044133831</v>
      </c>
      <c r="AE37" s="40">
        <f t="shared" si="19"/>
        <v>0</v>
      </c>
      <c r="AF37" s="40">
        <f t="shared" si="19"/>
        <v>742869.88787006435</v>
      </c>
      <c r="AG37" s="40">
        <f t="shared" si="19"/>
        <v>247787.66598954619</v>
      </c>
      <c r="AH37" s="40">
        <f t="shared" si="19"/>
        <v>277371.62614102656</v>
      </c>
      <c r="AI37" s="40">
        <f t="shared" si="19"/>
        <v>0</v>
      </c>
      <c r="AJ37" s="40">
        <f t="shared" si="19"/>
        <v>4762981.2726379186</v>
      </c>
      <c r="AK37" s="40">
        <f t="shared" si="19"/>
        <v>0</v>
      </c>
      <c r="AL37" s="40">
        <f>SUM(AL33:AL36)</f>
        <v>7831010.6915504634</v>
      </c>
      <c r="AM37" s="61"/>
      <c r="AN37" s="40">
        <f t="shared" ref="AN37:AX37" si="20">SUM(AN33:AN36)</f>
        <v>0</v>
      </c>
      <c r="AO37" s="40">
        <f t="shared" si="20"/>
        <v>892587.35093745776</v>
      </c>
      <c r="AP37" s="40">
        <f t="shared" si="20"/>
        <v>249.64378105852083</v>
      </c>
      <c r="AQ37" s="40">
        <f t="shared" si="20"/>
        <v>0</v>
      </c>
      <c r="AR37" s="40">
        <f t="shared" si="20"/>
        <v>177811.42116581299</v>
      </c>
      <c r="AS37" s="40">
        <f t="shared" si="20"/>
        <v>159402.54876951218</v>
      </c>
      <c r="AT37" s="40">
        <f>SUM(AT33:AT36)</f>
        <v>0</v>
      </c>
      <c r="AU37" s="40">
        <f t="shared" si="20"/>
        <v>22861.957152288342</v>
      </c>
      <c r="AV37" s="40">
        <f t="shared" si="20"/>
        <v>0</v>
      </c>
      <c r="AW37" s="40">
        <f t="shared" si="20"/>
        <v>1398763.0383024565</v>
      </c>
      <c r="AX37" s="40">
        <f t="shared" si="20"/>
        <v>0</v>
      </c>
      <c r="AY37" s="40">
        <f>SUM(AY33:AY36)</f>
        <v>2651675.9601085866</v>
      </c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</row>
    <row r="38" spans="1:171" ht="15" customHeight="1" x14ac:dyDescent="0.35">
      <c r="A38" s="14"/>
      <c r="B38" s="23"/>
      <c r="C38" s="26" t="s">
        <v>64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59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60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61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</row>
    <row r="39" spans="1:171" ht="15" customHeight="1" x14ac:dyDescent="0.35">
      <c r="A39" s="14" t="s">
        <v>65</v>
      </c>
      <c r="B39" s="23"/>
      <c r="C39" s="24" t="s">
        <v>66</v>
      </c>
      <c r="D39" s="37">
        <v>0</v>
      </c>
      <c r="E39" s="37">
        <v>2.7125698817047232</v>
      </c>
      <c r="F39" s="37">
        <v>0</v>
      </c>
      <c r="G39" s="37">
        <v>0</v>
      </c>
      <c r="H39" s="37">
        <v>0</v>
      </c>
      <c r="I39" s="37">
        <v>740.66963428079919</v>
      </c>
      <c r="J39" s="37">
        <v>2777919.4837429728</v>
      </c>
      <c r="K39" s="37">
        <v>0</v>
      </c>
      <c r="L39" s="37">
        <v>6319.2458304003194</v>
      </c>
      <c r="M39" s="37">
        <v>0</v>
      </c>
      <c r="N39" s="37">
        <f>SUM(D39:M39)</f>
        <v>2784982.1117775356</v>
      </c>
      <c r="O39" s="59"/>
      <c r="P39" s="37">
        <v>0</v>
      </c>
      <c r="Q39" s="37">
        <v>493.73535333028798</v>
      </c>
      <c r="R39" s="37">
        <v>0</v>
      </c>
      <c r="S39" s="37">
        <v>0</v>
      </c>
      <c r="T39" s="37">
        <v>0</v>
      </c>
      <c r="U39" s="37">
        <v>465.63178253944511</v>
      </c>
      <c r="V39" s="37">
        <v>2986180.2948917518</v>
      </c>
      <c r="W39" s="37">
        <v>0</v>
      </c>
      <c r="X39" s="37">
        <v>37919.869969124906</v>
      </c>
      <c r="Y39" s="37">
        <v>0</v>
      </c>
      <c r="Z39" s="37">
        <f>SUM(P39:Y39)</f>
        <v>3025059.5319967465</v>
      </c>
      <c r="AA39" s="60"/>
      <c r="AB39" s="37">
        <v>0</v>
      </c>
      <c r="AC39" s="37">
        <v>3469.6979916248492</v>
      </c>
      <c r="AD39" s="37">
        <v>0</v>
      </c>
      <c r="AE39" s="37">
        <v>0</v>
      </c>
      <c r="AF39" s="37">
        <v>0</v>
      </c>
      <c r="AG39" s="37">
        <v>982.28093152010331</v>
      </c>
      <c r="AH39" s="37">
        <v>3465207.2291830247</v>
      </c>
      <c r="AI39" s="37">
        <v>0</v>
      </c>
      <c r="AJ39" s="37">
        <v>163871.05734441651</v>
      </c>
      <c r="AK39" s="37">
        <v>0</v>
      </c>
      <c r="AL39" s="37">
        <f>SUM(AB39:AK39)</f>
        <v>3633530.2654505861</v>
      </c>
      <c r="AM39" s="61"/>
      <c r="AN39" s="37">
        <v>0</v>
      </c>
      <c r="AO39" s="37">
        <v>30232.592048464867</v>
      </c>
      <c r="AP39" s="37">
        <v>0</v>
      </c>
      <c r="AQ39" s="37">
        <v>0</v>
      </c>
      <c r="AR39" s="37">
        <v>0</v>
      </c>
      <c r="AS39" s="37">
        <v>1081.4831329078713</v>
      </c>
      <c r="AT39" s="37">
        <v>0</v>
      </c>
      <c r="AU39" s="37">
        <v>792291.23900264013</v>
      </c>
      <c r="AV39" s="37">
        <v>0</v>
      </c>
      <c r="AW39" s="37">
        <v>399273.03187596507</v>
      </c>
      <c r="AX39" s="37">
        <v>0</v>
      </c>
      <c r="AY39" s="37">
        <f>SUM(AN39:AX39)</f>
        <v>1222878.346059978</v>
      </c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</row>
    <row r="40" spans="1:171" ht="15" customHeight="1" x14ac:dyDescent="0.35">
      <c r="A40" s="14" t="s">
        <v>67</v>
      </c>
      <c r="B40" s="23"/>
      <c r="C40" s="24" t="s">
        <v>68</v>
      </c>
      <c r="D40" s="37">
        <v>0</v>
      </c>
      <c r="E40" s="37">
        <v>580035.58516921103</v>
      </c>
      <c r="F40" s="37">
        <v>0</v>
      </c>
      <c r="G40" s="37">
        <v>0</v>
      </c>
      <c r="H40" s="37">
        <v>116905.50770720044</v>
      </c>
      <c r="I40" s="37">
        <v>291202.17717948218</v>
      </c>
      <c r="J40" s="37">
        <v>1625883.9689125817</v>
      </c>
      <c r="K40" s="37">
        <v>0</v>
      </c>
      <c r="L40" s="37">
        <v>740200.70223447098</v>
      </c>
      <c r="M40" s="37">
        <v>0</v>
      </c>
      <c r="N40" s="37">
        <f>SUM(D40:M40)</f>
        <v>3354227.941202946</v>
      </c>
      <c r="O40" s="59"/>
      <c r="P40" s="37">
        <v>0</v>
      </c>
      <c r="Q40" s="37">
        <v>383634.92173494701</v>
      </c>
      <c r="R40" s="37">
        <v>1246492.5510051576</v>
      </c>
      <c r="S40" s="37">
        <v>0</v>
      </c>
      <c r="T40" s="37">
        <v>251995.43780672134</v>
      </c>
      <c r="U40" s="37">
        <v>286765.29298835329</v>
      </c>
      <c r="V40" s="37">
        <v>1344908.5286086139</v>
      </c>
      <c r="W40" s="37">
        <v>0</v>
      </c>
      <c r="X40" s="37">
        <v>886211.21583508432</v>
      </c>
      <c r="Y40" s="37">
        <v>0</v>
      </c>
      <c r="Z40" s="37">
        <f>SUM(P40:Y40)</f>
        <v>4400007.9479788775</v>
      </c>
      <c r="AA40" s="60"/>
      <c r="AB40" s="37">
        <v>0</v>
      </c>
      <c r="AC40" s="37">
        <v>336181.27723710798</v>
      </c>
      <c r="AD40" s="37">
        <v>1276978.8206960973</v>
      </c>
      <c r="AE40" s="37">
        <v>0</v>
      </c>
      <c r="AF40" s="37">
        <v>240537.65346688213</v>
      </c>
      <c r="AG40" s="37">
        <v>177189.22129475352</v>
      </c>
      <c r="AH40" s="37">
        <v>1306482.2051117783</v>
      </c>
      <c r="AI40" s="37">
        <v>0</v>
      </c>
      <c r="AJ40" s="37">
        <v>882072.35240463959</v>
      </c>
      <c r="AK40" s="37">
        <v>0</v>
      </c>
      <c r="AL40" s="37">
        <f>SUM(AB40:AK40)</f>
        <v>4219441.5302112587</v>
      </c>
      <c r="AM40" s="61"/>
      <c r="AN40" s="37">
        <v>0</v>
      </c>
      <c r="AO40" s="37">
        <v>227299.78948757789</v>
      </c>
      <c r="AP40" s="37">
        <v>330916.31898584176</v>
      </c>
      <c r="AQ40" s="37">
        <v>0</v>
      </c>
      <c r="AR40" s="37">
        <v>175.73402205936372</v>
      </c>
      <c r="AS40" s="37">
        <v>8464.9172559682647</v>
      </c>
      <c r="AT40" s="37">
        <v>0</v>
      </c>
      <c r="AU40" s="37">
        <v>139756.47092028894</v>
      </c>
      <c r="AV40" s="37">
        <v>0</v>
      </c>
      <c r="AW40" s="37">
        <v>357191.88527565321</v>
      </c>
      <c r="AX40" s="37">
        <v>0</v>
      </c>
      <c r="AY40" s="37">
        <f>SUM(AN40:AX40)</f>
        <v>1063805.1159473895</v>
      </c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</row>
    <row r="41" spans="1:171" ht="15" customHeight="1" x14ac:dyDescent="0.35">
      <c r="A41" s="14" t="s">
        <v>69</v>
      </c>
      <c r="B41" s="23"/>
      <c r="C41" s="25" t="s">
        <v>70</v>
      </c>
      <c r="D41" s="37">
        <v>0</v>
      </c>
      <c r="E41" s="37">
        <v>1321.6557203211971</v>
      </c>
      <c r="F41" s="37">
        <v>0</v>
      </c>
      <c r="G41" s="37">
        <v>0</v>
      </c>
      <c r="H41" s="37">
        <v>0</v>
      </c>
      <c r="I41" s="37">
        <v>65.280873290067419</v>
      </c>
      <c r="J41" s="37">
        <v>62551.48685123738</v>
      </c>
      <c r="K41" s="37">
        <v>0</v>
      </c>
      <c r="L41" s="37">
        <v>1929.2563568286378</v>
      </c>
      <c r="M41" s="37">
        <v>0</v>
      </c>
      <c r="N41" s="37">
        <f>SUM(D41:M41)</f>
        <v>65867.679801677281</v>
      </c>
      <c r="O41" s="59"/>
      <c r="P41" s="37">
        <v>0</v>
      </c>
      <c r="Q41" s="37">
        <v>1412.6412304950231</v>
      </c>
      <c r="R41" s="37">
        <v>0</v>
      </c>
      <c r="S41" s="37">
        <v>0</v>
      </c>
      <c r="T41" s="37">
        <v>21.187422553614208</v>
      </c>
      <c r="U41" s="37">
        <v>43.557550345222552</v>
      </c>
      <c r="V41" s="37">
        <v>48083.670561845749</v>
      </c>
      <c r="W41" s="37">
        <v>0</v>
      </c>
      <c r="X41" s="37">
        <v>3494.7271621204645</v>
      </c>
      <c r="Y41" s="37">
        <v>0</v>
      </c>
      <c r="Z41" s="37">
        <f>SUM(P41:Y41)</f>
        <v>53055.783927360069</v>
      </c>
      <c r="AA41" s="60"/>
      <c r="AB41" s="37">
        <v>0</v>
      </c>
      <c r="AC41" s="37">
        <v>1421.5819929584741</v>
      </c>
      <c r="AD41" s="37">
        <v>0</v>
      </c>
      <c r="AE41" s="37">
        <v>0</v>
      </c>
      <c r="AF41" s="37">
        <v>79.862993945422375</v>
      </c>
      <c r="AG41" s="37">
        <v>2855.4392278050482</v>
      </c>
      <c r="AH41" s="37">
        <v>38700.996410022541</v>
      </c>
      <c r="AI41" s="37">
        <v>0</v>
      </c>
      <c r="AJ41" s="37">
        <v>3723.9869717599386</v>
      </c>
      <c r="AK41" s="37">
        <v>0</v>
      </c>
      <c r="AL41" s="37">
        <f>SUM(AB41:AK41)</f>
        <v>46781.867596491422</v>
      </c>
      <c r="AM41" s="61"/>
      <c r="AN41" s="37">
        <v>0</v>
      </c>
      <c r="AO41" s="37">
        <v>5724.8064865397573</v>
      </c>
      <c r="AP41" s="37">
        <v>0</v>
      </c>
      <c r="AQ41" s="37">
        <v>0</v>
      </c>
      <c r="AR41" s="37">
        <v>0</v>
      </c>
      <c r="AS41" s="37">
        <v>0</v>
      </c>
      <c r="AT41" s="37">
        <v>0</v>
      </c>
      <c r="AU41" s="37">
        <v>97273.211550900669</v>
      </c>
      <c r="AV41" s="37">
        <v>0</v>
      </c>
      <c r="AW41" s="37">
        <v>110332.78453927183</v>
      </c>
      <c r="AX41" s="37">
        <v>0</v>
      </c>
      <c r="AY41" s="37">
        <f>SUM(AN41:AX41)</f>
        <v>213330.80257671227</v>
      </c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</row>
    <row r="42" spans="1:171" ht="15" customHeight="1" x14ac:dyDescent="0.35">
      <c r="A42" s="14" t="s">
        <v>71</v>
      </c>
      <c r="B42" s="23"/>
      <c r="C42" s="24" t="s">
        <v>72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f>SUM(D42:M42)</f>
        <v>0</v>
      </c>
      <c r="O42" s="59"/>
      <c r="P42" s="37">
        <v>0</v>
      </c>
      <c r="Q42" s="37">
        <v>0</v>
      </c>
      <c r="R42" s="37">
        <v>0</v>
      </c>
      <c r="S42" s="37">
        <v>0</v>
      </c>
      <c r="T42" s="37">
        <v>0</v>
      </c>
      <c r="U42" s="37">
        <v>0</v>
      </c>
      <c r="V42" s="37">
        <v>0</v>
      </c>
      <c r="W42" s="37">
        <v>0</v>
      </c>
      <c r="X42" s="37">
        <v>0</v>
      </c>
      <c r="Y42" s="37">
        <v>0</v>
      </c>
      <c r="Z42" s="37">
        <f>SUM(P42:Y42)</f>
        <v>0</v>
      </c>
      <c r="AA42" s="60"/>
      <c r="AB42" s="37">
        <v>0</v>
      </c>
      <c r="AC42" s="37">
        <v>0</v>
      </c>
      <c r="AD42" s="37">
        <v>0</v>
      </c>
      <c r="AE42" s="37">
        <v>0</v>
      </c>
      <c r="AF42" s="37">
        <v>0</v>
      </c>
      <c r="AG42" s="37">
        <v>0</v>
      </c>
      <c r="AH42" s="37">
        <v>0</v>
      </c>
      <c r="AI42" s="37">
        <v>0</v>
      </c>
      <c r="AJ42" s="37">
        <v>0</v>
      </c>
      <c r="AK42" s="37">
        <v>0</v>
      </c>
      <c r="AL42" s="37">
        <f>SUM(AB42:AK42)</f>
        <v>0</v>
      </c>
      <c r="AM42" s="61"/>
      <c r="AN42" s="37">
        <v>0</v>
      </c>
      <c r="AO42" s="37">
        <v>0</v>
      </c>
      <c r="AP42" s="37">
        <v>0</v>
      </c>
      <c r="AQ42" s="37">
        <v>0</v>
      </c>
      <c r="AR42" s="37">
        <v>0</v>
      </c>
      <c r="AS42" s="37">
        <v>0</v>
      </c>
      <c r="AT42" s="37">
        <v>0</v>
      </c>
      <c r="AU42" s="37">
        <v>0</v>
      </c>
      <c r="AV42" s="37">
        <v>0</v>
      </c>
      <c r="AW42" s="37">
        <v>0</v>
      </c>
      <c r="AX42" s="37">
        <v>0</v>
      </c>
      <c r="AY42" s="37">
        <f>SUM(AN42:AX42)</f>
        <v>0</v>
      </c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</row>
    <row r="43" spans="1:171" ht="15" customHeight="1" x14ac:dyDescent="0.35">
      <c r="A43" s="20">
        <v>60399</v>
      </c>
      <c r="B43" s="23"/>
      <c r="C43" s="26" t="s">
        <v>73</v>
      </c>
      <c r="D43" s="40">
        <f t="shared" ref="D43:M43" si="21">SUM(D39:D42)</f>
        <v>0</v>
      </c>
      <c r="E43" s="40">
        <f t="shared" si="21"/>
        <v>581359.95345941395</v>
      </c>
      <c r="F43" s="40">
        <f t="shared" si="21"/>
        <v>0</v>
      </c>
      <c r="G43" s="40">
        <f t="shared" si="21"/>
        <v>0</v>
      </c>
      <c r="H43" s="40">
        <f t="shared" si="21"/>
        <v>116905.50770720044</v>
      </c>
      <c r="I43" s="40">
        <f t="shared" si="21"/>
        <v>292008.12768705306</v>
      </c>
      <c r="J43" s="40">
        <f t="shared" si="21"/>
        <v>4466354.9395067925</v>
      </c>
      <c r="K43" s="40">
        <f t="shared" si="21"/>
        <v>0</v>
      </c>
      <c r="L43" s="40">
        <f t="shared" si="21"/>
        <v>748449.20442169986</v>
      </c>
      <c r="M43" s="40">
        <f t="shared" si="21"/>
        <v>0</v>
      </c>
      <c r="N43" s="40">
        <f t="shared" ref="N43" si="22">SUM(N39:N42)</f>
        <v>6205077.732782159</v>
      </c>
      <c r="O43" s="59"/>
      <c r="P43" s="40">
        <f t="shared" ref="P43:Y43" si="23">SUM(P39:P42)</f>
        <v>0</v>
      </c>
      <c r="Q43" s="40">
        <f t="shared" si="23"/>
        <v>385541.29831877229</v>
      </c>
      <c r="R43" s="40">
        <f t="shared" si="23"/>
        <v>1246492.5510051576</v>
      </c>
      <c r="S43" s="40">
        <f t="shared" si="23"/>
        <v>0</v>
      </c>
      <c r="T43" s="40">
        <f t="shared" si="23"/>
        <v>252016.62522927494</v>
      </c>
      <c r="U43" s="40">
        <f t="shared" si="23"/>
        <v>287274.48232123791</v>
      </c>
      <c r="V43" s="40">
        <f t="shared" si="23"/>
        <v>4379172.4940622114</v>
      </c>
      <c r="W43" s="40">
        <f t="shared" si="23"/>
        <v>0</v>
      </c>
      <c r="X43" s="40">
        <f t="shared" si="23"/>
        <v>927625.81296632974</v>
      </c>
      <c r="Y43" s="40">
        <f t="shared" si="23"/>
        <v>0</v>
      </c>
      <c r="Z43" s="40">
        <f>SUM(Z39:Z42)</f>
        <v>7478123.2639029836</v>
      </c>
      <c r="AA43" s="60"/>
      <c r="AB43" s="40">
        <f t="shared" ref="AB43:AK43" si="24">SUM(AB39:AB42)</f>
        <v>0</v>
      </c>
      <c r="AC43" s="40">
        <f t="shared" si="24"/>
        <v>341072.5572216913</v>
      </c>
      <c r="AD43" s="40">
        <f t="shared" si="24"/>
        <v>1276978.8206960973</v>
      </c>
      <c r="AE43" s="40">
        <f t="shared" si="24"/>
        <v>0</v>
      </c>
      <c r="AF43" s="40">
        <f t="shared" si="24"/>
        <v>240617.51646082755</v>
      </c>
      <c r="AG43" s="40">
        <f t="shared" si="24"/>
        <v>181026.94145407865</v>
      </c>
      <c r="AH43" s="40">
        <f t="shared" si="24"/>
        <v>4810390.4307048256</v>
      </c>
      <c r="AI43" s="40">
        <f t="shared" si="24"/>
        <v>0</v>
      </c>
      <c r="AJ43" s="40">
        <f t="shared" si="24"/>
        <v>1049667.3967208161</v>
      </c>
      <c r="AK43" s="40">
        <f t="shared" si="24"/>
        <v>0</v>
      </c>
      <c r="AL43" s="40">
        <f>SUM(AL39:AL42)</f>
        <v>7899753.6632583356</v>
      </c>
      <c r="AM43" s="61"/>
      <c r="AN43" s="40">
        <f t="shared" ref="AN43:AX43" si="25">SUM(AN39:AN42)</f>
        <v>0</v>
      </c>
      <c r="AO43" s="40">
        <f t="shared" si="25"/>
        <v>263257.1880225825</v>
      </c>
      <c r="AP43" s="40">
        <f t="shared" si="25"/>
        <v>330916.31898584176</v>
      </c>
      <c r="AQ43" s="40">
        <f t="shared" si="25"/>
        <v>0</v>
      </c>
      <c r="AR43" s="40">
        <f t="shared" si="25"/>
        <v>175.73402205936372</v>
      </c>
      <c r="AS43" s="40">
        <f t="shared" si="25"/>
        <v>9546.4003888761363</v>
      </c>
      <c r="AT43" s="40">
        <f>SUM(AT39:AT42)</f>
        <v>0</v>
      </c>
      <c r="AU43" s="40">
        <f t="shared" si="25"/>
        <v>1029320.9214738298</v>
      </c>
      <c r="AV43" s="40">
        <f t="shared" si="25"/>
        <v>0</v>
      </c>
      <c r="AW43" s="40">
        <f t="shared" si="25"/>
        <v>866797.70169089013</v>
      </c>
      <c r="AX43" s="40">
        <f t="shared" si="25"/>
        <v>0</v>
      </c>
      <c r="AY43" s="40">
        <f>SUM(AY39:AY42)</f>
        <v>2500014.2645840799</v>
      </c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</row>
    <row r="44" spans="1:171" ht="15" customHeight="1" x14ac:dyDescent="0.35">
      <c r="A44" s="14"/>
      <c r="B44" s="23"/>
      <c r="C44" s="26" t="s">
        <v>74</v>
      </c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59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60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61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</row>
    <row r="45" spans="1:171" ht="15" customHeight="1" x14ac:dyDescent="0.35">
      <c r="A45" s="14" t="s">
        <v>75</v>
      </c>
      <c r="B45" s="23"/>
      <c r="C45" s="24" t="s">
        <v>76</v>
      </c>
      <c r="D45" s="37">
        <v>-2.2198198431393424E-6</v>
      </c>
      <c r="E45" s="37">
        <v>6561706.6793685695</v>
      </c>
      <c r="F45" s="37">
        <v>0</v>
      </c>
      <c r="G45" s="37">
        <v>0</v>
      </c>
      <c r="H45" s="37">
        <v>1101095.6293272946</v>
      </c>
      <c r="I45" s="37">
        <v>1023983.3333300074</v>
      </c>
      <c r="J45" s="37">
        <v>1637408.9973065096</v>
      </c>
      <c r="K45" s="37">
        <v>0</v>
      </c>
      <c r="L45" s="37">
        <v>7821988.4530631313</v>
      </c>
      <c r="M45" s="37">
        <v>0</v>
      </c>
      <c r="N45" s="37">
        <f t="shared" ref="N45:N53" si="26">SUM(D45:M45)</f>
        <v>18146183.09239329</v>
      </c>
      <c r="O45" s="59"/>
      <c r="P45" s="37">
        <v>0</v>
      </c>
      <c r="Q45" s="37">
        <v>1907897.2556158176</v>
      </c>
      <c r="R45" s="37">
        <v>67201.8847340504</v>
      </c>
      <c r="S45" s="37">
        <v>0</v>
      </c>
      <c r="T45" s="37">
        <v>1540237.7330876535</v>
      </c>
      <c r="U45" s="37">
        <f>634485.268599459-665</f>
        <v>633820.26859945897</v>
      </c>
      <c r="V45" s="37">
        <f>1440135.61687969-237687</f>
        <v>1202448.61687969</v>
      </c>
      <c r="W45" s="37">
        <v>0</v>
      </c>
      <c r="X45" s="37">
        <v>10591087.198867949</v>
      </c>
      <c r="Y45" s="37">
        <v>0</v>
      </c>
      <c r="Z45" s="37">
        <f t="shared" ref="Z45:Z53" si="27">SUM(P45:Y45)</f>
        <v>15942692.957784619</v>
      </c>
      <c r="AA45" s="60"/>
      <c r="AB45" s="37">
        <v>0</v>
      </c>
      <c r="AC45" s="37">
        <v>3325849.7361036683</v>
      </c>
      <c r="AD45" s="37">
        <v>68845.484433133752</v>
      </c>
      <c r="AE45" s="37">
        <v>0</v>
      </c>
      <c r="AF45" s="37">
        <v>1509502.080103809</v>
      </c>
      <c r="AG45" s="37">
        <v>248740.89657221522</v>
      </c>
      <c r="AH45" s="37">
        <v>1422203.8066432781</v>
      </c>
      <c r="AI45" s="37">
        <v>0</v>
      </c>
      <c r="AJ45" s="37">
        <v>8803971.1036460716</v>
      </c>
      <c r="AK45" s="37">
        <v>0</v>
      </c>
      <c r="AL45" s="37">
        <f t="shared" ref="AL45:AL53" si="28">SUM(AB45:AK45)</f>
        <v>15379113.107502177</v>
      </c>
      <c r="AM45" s="61"/>
      <c r="AN45" s="37">
        <v>0</v>
      </c>
      <c r="AO45" s="37">
        <v>2692100.3841812741</v>
      </c>
      <c r="AP45" s="37">
        <v>17840.620312708776</v>
      </c>
      <c r="AQ45" s="37">
        <v>0</v>
      </c>
      <c r="AR45" s="37">
        <v>472361.63216626516</v>
      </c>
      <c r="AS45" s="37">
        <v>199414.98575762217</v>
      </c>
      <c r="AT45" s="37">
        <v>0</v>
      </c>
      <c r="AU45" s="37">
        <v>222539.77504661947</v>
      </c>
      <c r="AV45" s="37">
        <v>0</v>
      </c>
      <c r="AW45" s="37">
        <v>4177830.349675837</v>
      </c>
      <c r="AX45" s="37">
        <v>0</v>
      </c>
      <c r="AY45" s="37">
        <f t="shared" ref="AY45:AY53" si="29">SUM(AN45:AX45)</f>
        <v>7782087.7471403265</v>
      </c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</row>
    <row r="46" spans="1:171" ht="15" customHeight="1" x14ac:dyDescent="0.35">
      <c r="A46" s="14" t="s">
        <v>77</v>
      </c>
      <c r="B46" s="23"/>
      <c r="C46" s="24" t="s">
        <v>78</v>
      </c>
      <c r="D46" s="37">
        <v>0</v>
      </c>
      <c r="E46" s="37">
        <v>420745.51883974974</v>
      </c>
      <c r="F46" s="37">
        <v>0</v>
      </c>
      <c r="G46" s="37">
        <v>0</v>
      </c>
      <c r="H46" s="37">
        <v>0</v>
      </c>
      <c r="I46" s="37">
        <v>50971.767898462727</v>
      </c>
      <c r="J46" s="37">
        <v>9066.1331343839138</v>
      </c>
      <c r="K46" s="37">
        <v>0</v>
      </c>
      <c r="L46" s="37">
        <v>443610.918688846</v>
      </c>
      <c r="M46" s="37">
        <v>0</v>
      </c>
      <c r="N46" s="37">
        <f t="shared" si="26"/>
        <v>924394.33856144245</v>
      </c>
      <c r="O46" s="59"/>
      <c r="P46" s="37">
        <v>0</v>
      </c>
      <c r="Q46" s="37">
        <v>270763.17279587657</v>
      </c>
      <c r="R46" s="37">
        <v>0</v>
      </c>
      <c r="S46" s="37">
        <v>0</v>
      </c>
      <c r="T46" s="37">
        <v>204.12258575543859</v>
      </c>
      <c r="U46" s="37">
        <v>26925.466764546101</v>
      </c>
      <c r="V46" s="37">
        <v>11558.113795342782</v>
      </c>
      <c r="W46" s="37">
        <v>0</v>
      </c>
      <c r="X46" s="37">
        <v>608013.27816740959</v>
      </c>
      <c r="Y46" s="37">
        <v>0</v>
      </c>
      <c r="Z46" s="37">
        <f t="shared" si="27"/>
        <v>917464.1541089305</v>
      </c>
      <c r="AA46" s="60"/>
      <c r="AB46" s="37">
        <v>0</v>
      </c>
      <c r="AC46" s="37">
        <v>319260.09369280061</v>
      </c>
      <c r="AD46" s="37">
        <v>0</v>
      </c>
      <c r="AE46" s="37">
        <v>0</v>
      </c>
      <c r="AF46" s="37">
        <v>0</v>
      </c>
      <c r="AG46" s="37">
        <v>123889.05531394352</v>
      </c>
      <c r="AH46" s="37">
        <v>5143.0034557506033</v>
      </c>
      <c r="AI46" s="37">
        <v>0</v>
      </c>
      <c r="AJ46" s="37">
        <v>840289.05865789962</v>
      </c>
      <c r="AK46" s="37">
        <v>0</v>
      </c>
      <c r="AL46" s="37">
        <f t="shared" si="28"/>
        <v>1288581.2111203943</v>
      </c>
      <c r="AM46" s="61"/>
      <c r="AN46" s="37">
        <v>0</v>
      </c>
      <c r="AO46" s="37">
        <v>169878.10616017436</v>
      </c>
      <c r="AP46" s="37">
        <v>0</v>
      </c>
      <c r="AQ46" s="37">
        <v>0</v>
      </c>
      <c r="AR46" s="37">
        <v>0</v>
      </c>
      <c r="AS46" s="37">
        <v>26657.742019264617</v>
      </c>
      <c r="AT46" s="37">
        <v>0</v>
      </c>
      <c r="AU46" s="37">
        <v>0</v>
      </c>
      <c r="AV46" s="37">
        <v>0</v>
      </c>
      <c r="AW46" s="37">
        <v>246050.04957894923</v>
      </c>
      <c r="AX46" s="37">
        <v>0</v>
      </c>
      <c r="AY46" s="37">
        <f t="shared" si="29"/>
        <v>442585.89775838819</v>
      </c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</row>
    <row r="47" spans="1:171" ht="15" customHeight="1" x14ac:dyDescent="0.35">
      <c r="A47" s="14" t="s">
        <v>79</v>
      </c>
      <c r="B47" s="23"/>
      <c r="C47" s="24" t="s">
        <v>80</v>
      </c>
      <c r="D47" s="37">
        <v>0</v>
      </c>
      <c r="E47" s="37">
        <v>34160.500542877257</v>
      </c>
      <c r="F47" s="37">
        <v>0</v>
      </c>
      <c r="G47" s="37">
        <v>0</v>
      </c>
      <c r="H47" s="37">
        <v>34839.926503029201</v>
      </c>
      <c r="I47" s="37">
        <v>6279.1853692021468</v>
      </c>
      <c r="J47" s="37">
        <v>19838.613068502538</v>
      </c>
      <c r="K47" s="37">
        <v>0</v>
      </c>
      <c r="L47" s="37">
        <v>40365.7410234165</v>
      </c>
      <c r="M47" s="37">
        <v>0</v>
      </c>
      <c r="N47" s="37">
        <f t="shared" si="26"/>
        <v>135483.96650702762</v>
      </c>
      <c r="O47" s="59"/>
      <c r="P47" s="37">
        <v>0</v>
      </c>
      <c r="Q47" s="37">
        <v>39459.879070231851</v>
      </c>
      <c r="R47" s="37">
        <v>65.461685510549756</v>
      </c>
      <c r="S47" s="37">
        <v>0</v>
      </c>
      <c r="T47" s="37">
        <v>68013.237962841595</v>
      </c>
      <c r="U47" s="37">
        <v>1756.4492039880361</v>
      </c>
      <c r="V47" s="37">
        <v>3234.3102606823904</v>
      </c>
      <c r="W47" s="37">
        <v>0</v>
      </c>
      <c r="X47" s="37">
        <v>91783.640079673787</v>
      </c>
      <c r="Y47" s="37">
        <v>0</v>
      </c>
      <c r="Z47" s="37">
        <f t="shared" si="27"/>
        <v>204312.97826292823</v>
      </c>
      <c r="AA47" s="60"/>
      <c r="AB47" s="37">
        <v>0</v>
      </c>
      <c r="AC47" s="37">
        <v>35433.629872384001</v>
      </c>
      <c r="AD47" s="37">
        <v>67.062724038448522</v>
      </c>
      <c r="AE47" s="37">
        <v>0</v>
      </c>
      <c r="AF47" s="37">
        <v>202809.65854103307</v>
      </c>
      <c r="AG47" s="37">
        <v>12232.604919891022</v>
      </c>
      <c r="AH47" s="37">
        <v>1075.3262843268351</v>
      </c>
      <c r="AI47" s="37">
        <v>0</v>
      </c>
      <c r="AJ47" s="37">
        <v>93280.117079692704</v>
      </c>
      <c r="AK47" s="37">
        <v>0</v>
      </c>
      <c r="AL47" s="37">
        <f t="shared" si="28"/>
        <v>344898.39942136611</v>
      </c>
      <c r="AM47" s="61"/>
      <c r="AN47" s="37">
        <v>0</v>
      </c>
      <c r="AO47" s="37">
        <v>19205.310137427699</v>
      </c>
      <c r="AP47" s="37">
        <v>17.378635745790593</v>
      </c>
      <c r="AQ47" s="37">
        <v>0</v>
      </c>
      <c r="AR47" s="37">
        <v>57743.199396982985</v>
      </c>
      <c r="AS47" s="37">
        <v>1180.4363509780003</v>
      </c>
      <c r="AT47" s="37">
        <v>0</v>
      </c>
      <c r="AU47" s="37">
        <v>326.57079850359065</v>
      </c>
      <c r="AV47" s="37">
        <v>0</v>
      </c>
      <c r="AW47" s="37">
        <v>43792.844019729659</v>
      </c>
      <c r="AX47" s="37">
        <v>0</v>
      </c>
      <c r="AY47" s="37">
        <f t="shared" si="29"/>
        <v>122265.73933936772</v>
      </c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</row>
    <row r="48" spans="1:171" ht="15" customHeight="1" x14ac:dyDescent="0.35">
      <c r="A48" s="14" t="s">
        <v>81</v>
      </c>
      <c r="B48" s="23"/>
      <c r="C48" s="24" t="s">
        <v>82</v>
      </c>
      <c r="D48" s="37">
        <v>-2.699127779967832E-3</v>
      </c>
      <c r="E48" s="37">
        <v>660187.50919525849</v>
      </c>
      <c r="F48" s="37">
        <v>0</v>
      </c>
      <c r="G48" s="37">
        <v>0</v>
      </c>
      <c r="H48" s="37">
        <v>28757.023461792618</v>
      </c>
      <c r="I48" s="37">
        <v>107011.52249765331</v>
      </c>
      <c r="J48" s="37">
        <v>374405.19325632526</v>
      </c>
      <c r="K48" s="37">
        <v>0</v>
      </c>
      <c r="L48" s="37">
        <v>827045.18848075124</v>
      </c>
      <c r="M48" s="37">
        <v>0</v>
      </c>
      <c r="N48" s="37">
        <f t="shared" si="26"/>
        <v>1997406.4341926533</v>
      </c>
      <c r="O48" s="59"/>
      <c r="P48" s="37">
        <v>0</v>
      </c>
      <c r="Q48" s="37">
        <v>345748.91987294948</v>
      </c>
      <c r="R48" s="37">
        <v>10236.560982056621</v>
      </c>
      <c r="S48" s="37">
        <v>0</v>
      </c>
      <c r="T48" s="37">
        <v>28016.013443619333</v>
      </c>
      <c r="U48" s="37">
        <v>165651.87998520245</v>
      </c>
      <c r="V48" s="37">
        <v>109235.26975523436</v>
      </c>
      <c r="W48" s="37">
        <v>0</v>
      </c>
      <c r="X48" s="37">
        <v>846466.12009192747</v>
      </c>
      <c r="Y48" s="37">
        <v>0</v>
      </c>
      <c r="Z48" s="37">
        <f t="shared" si="27"/>
        <v>1505354.7641309896</v>
      </c>
      <c r="AA48" s="60"/>
      <c r="AB48" s="37">
        <v>0</v>
      </c>
      <c r="AC48" s="37">
        <v>328088.1935660204</v>
      </c>
      <c r="AD48" s="37">
        <v>10486.9231350876</v>
      </c>
      <c r="AE48" s="37">
        <v>0</v>
      </c>
      <c r="AF48" s="37">
        <v>20130.095934884372</v>
      </c>
      <c r="AG48" s="37">
        <v>92154.674540368709</v>
      </c>
      <c r="AH48" s="37">
        <v>119644.52939553038</v>
      </c>
      <c r="AI48" s="37">
        <v>0</v>
      </c>
      <c r="AJ48" s="37">
        <v>886551.92009080155</v>
      </c>
      <c r="AK48" s="37">
        <v>0</v>
      </c>
      <c r="AL48" s="37">
        <f t="shared" si="28"/>
        <v>1457056.3366626929</v>
      </c>
      <c r="AM48" s="61"/>
      <c r="AN48" s="37">
        <v>0</v>
      </c>
      <c r="AO48" s="37">
        <v>199752.92617591852</v>
      </c>
      <c r="AP48" s="37">
        <v>2717.5814861666622</v>
      </c>
      <c r="AQ48" s="37">
        <v>0</v>
      </c>
      <c r="AR48" s="37">
        <v>38584.014753944961</v>
      </c>
      <c r="AS48" s="37">
        <v>4778.3373965806695</v>
      </c>
      <c r="AT48" s="37">
        <v>0</v>
      </c>
      <c r="AU48" s="37">
        <v>22639.780284296728</v>
      </c>
      <c r="AV48" s="37">
        <v>0</v>
      </c>
      <c r="AW48" s="37">
        <v>306757.84921610355</v>
      </c>
      <c r="AX48" s="37">
        <v>0</v>
      </c>
      <c r="AY48" s="37">
        <f t="shared" si="29"/>
        <v>575230.48931301106</v>
      </c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</row>
    <row r="49" spans="1:171" ht="15" customHeight="1" x14ac:dyDescent="0.35">
      <c r="A49" s="14" t="s">
        <v>83</v>
      </c>
      <c r="B49" s="23"/>
      <c r="C49" s="24" t="s">
        <v>84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f t="shared" si="26"/>
        <v>0</v>
      </c>
      <c r="O49" s="59"/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37">
        <v>0</v>
      </c>
      <c r="W49" s="37">
        <v>0</v>
      </c>
      <c r="X49" s="37">
        <v>0</v>
      </c>
      <c r="Y49" s="37">
        <v>0</v>
      </c>
      <c r="Z49" s="37">
        <f t="shared" si="27"/>
        <v>0</v>
      </c>
      <c r="AA49" s="60"/>
      <c r="AB49" s="37">
        <v>0</v>
      </c>
      <c r="AC49" s="37">
        <v>0</v>
      </c>
      <c r="AD49" s="37">
        <v>0</v>
      </c>
      <c r="AE49" s="37">
        <v>0</v>
      </c>
      <c r="AF49" s="37">
        <v>0</v>
      </c>
      <c r="AG49" s="37">
        <v>0</v>
      </c>
      <c r="AH49" s="37">
        <v>0</v>
      </c>
      <c r="AI49" s="37">
        <v>0</v>
      </c>
      <c r="AJ49" s="37">
        <v>0</v>
      </c>
      <c r="AK49" s="37">
        <v>0</v>
      </c>
      <c r="AL49" s="37">
        <f t="shared" si="28"/>
        <v>0</v>
      </c>
      <c r="AM49" s="61"/>
      <c r="AN49" s="37">
        <v>0</v>
      </c>
      <c r="AO49" s="37">
        <v>0</v>
      </c>
      <c r="AP49" s="37">
        <v>0</v>
      </c>
      <c r="AQ49" s="37">
        <v>0</v>
      </c>
      <c r="AR49" s="37">
        <v>0</v>
      </c>
      <c r="AS49" s="37">
        <v>0</v>
      </c>
      <c r="AT49" s="37">
        <v>0</v>
      </c>
      <c r="AU49" s="37">
        <v>0</v>
      </c>
      <c r="AV49" s="37">
        <v>0</v>
      </c>
      <c r="AW49" s="37">
        <v>0</v>
      </c>
      <c r="AX49" s="37">
        <v>0</v>
      </c>
      <c r="AY49" s="37">
        <f t="shared" si="29"/>
        <v>0</v>
      </c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</row>
    <row r="50" spans="1:171" ht="15" customHeight="1" x14ac:dyDescent="0.35">
      <c r="A50" s="14" t="s">
        <v>85</v>
      </c>
      <c r="B50" s="23"/>
      <c r="C50" s="24" t="s">
        <v>86</v>
      </c>
      <c r="D50" s="37">
        <v>0</v>
      </c>
      <c r="E50" s="37">
        <v>3643.8851859316264</v>
      </c>
      <c r="F50" s="37">
        <v>0</v>
      </c>
      <c r="G50" s="37">
        <v>0</v>
      </c>
      <c r="H50" s="37">
        <v>0</v>
      </c>
      <c r="I50" s="37">
        <v>0</v>
      </c>
      <c r="J50" s="37">
        <v>11272.949381214528</v>
      </c>
      <c r="K50" s="37">
        <v>0</v>
      </c>
      <c r="L50" s="37">
        <v>3823.025516372124</v>
      </c>
      <c r="M50" s="37">
        <v>0</v>
      </c>
      <c r="N50" s="37">
        <f t="shared" si="26"/>
        <v>18739.860083518277</v>
      </c>
      <c r="O50" s="59"/>
      <c r="P50" s="37">
        <v>0</v>
      </c>
      <c r="Q50" s="37">
        <v>7154.9402909819082</v>
      </c>
      <c r="R50" s="37">
        <v>0</v>
      </c>
      <c r="S50" s="37">
        <v>0</v>
      </c>
      <c r="T50" s="37">
        <v>1379.0710226770955</v>
      </c>
      <c r="U50" s="37">
        <v>0</v>
      </c>
      <c r="V50" s="37">
        <v>0</v>
      </c>
      <c r="W50" s="37">
        <v>0</v>
      </c>
      <c r="X50" s="37">
        <v>17327.578462669801</v>
      </c>
      <c r="Y50" s="37">
        <v>0</v>
      </c>
      <c r="Z50" s="37">
        <f t="shared" si="27"/>
        <v>25861.589776328805</v>
      </c>
      <c r="AA50" s="60"/>
      <c r="AB50" s="37">
        <v>0</v>
      </c>
      <c r="AC50" s="37">
        <v>36.442163902719699</v>
      </c>
      <c r="AD50" s="37">
        <v>0</v>
      </c>
      <c r="AE50" s="37">
        <v>0</v>
      </c>
      <c r="AF50" s="37">
        <v>28694.311578526464</v>
      </c>
      <c r="AG50" s="37">
        <v>78.902182064519025</v>
      </c>
      <c r="AH50" s="37">
        <v>0</v>
      </c>
      <c r="AI50" s="37">
        <v>0</v>
      </c>
      <c r="AJ50" s="37">
        <v>95.992744810599859</v>
      </c>
      <c r="AK50" s="37">
        <v>0</v>
      </c>
      <c r="AL50" s="37">
        <f t="shared" si="28"/>
        <v>28905.648669304301</v>
      </c>
      <c r="AM50" s="61"/>
      <c r="AN50" s="37">
        <v>0</v>
      </c>
      <c r="AO50" s="37">
        <v>1174.2812801378682</v>
      </c>
      <c r="AP50" s="37">
        <v>0</v>
      </c>
      <c r="AQ50" s="37">
        <v>0</v>
      </c>
      <c r="AR50" s="37">
        <v>349.05665950659738</v>
      </c>
      <c r="AS50" s="37">
        <v>0</v>
      </c>
      <c r="AT50" s="37">
        <v>0</v>
      </c>
      <c r="AU50" s="37">
        <v>0</v>
      </c>
      <c r="AV50" s="37">
        <v>0</v>
      </c>
      <c r="AW50" s="37">
        <v>1691.6731349709255</v>
      </c>
      <c r="AX50" s="37">
        <v>0</v>
      </c>
      <c r="AY50" s="37">
        <f t="shared" si="29"/>
        <v>3215.0110746153914</v>
      </c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</row>
    <row r="51" spans="1:171" ht="15" customHeight="1" x14ac:dyDescent="0.35">
      <c r="A51" s="14" t="s">
        <v>87</v>
      </c>
      <c r="B51" s="23"/>
      <c r="C51" s="24" t="s">
        <v>88</v>
      </c>
      <c r="D51" s="37">
        <v>0</v>
      </c>
      <c r="E51" s="37">
        <v>12731417.92</v>
      </c>
      <c r="F51" s="37">
        <v>1040146.450000002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f t="shared" si="26"/>
        <v>13771564.370000001</v>
      </c>
      <c r="O51" s="59"/>
      <c r="P51" s="37">
        <v>0</v>
      </c>
      <c r="Q51" s="37">
        <v>18430397.210000001</v>
      </c>
      <c r="R51" s="37">
        <v>283900.33</v>
      </c>
      <c r="S51" s="37">
        <v>0</v>
      </c>
      <c r="T51" s="37">
        <v>0</v>
      </c>
      <c r="U51" s="37">
        <v>0</v>
      </c>
      <c r="V51" s="37">
        <v>0</v>
      </c>
      <c r="W51" s="37">
        <v>0</v>
      </c>
      <c r="X51" s="37">
        <v>0</v>
      </c>
      <c r="Y51" s="37">
        <v>0</v>
      </c>
      <c r="Z51" s="37">
        <f t="shared" si="27"/>
        <v>18714297.539999999</v>
      </c>
      <c r="AA51" s="60"/>
      <c r="AB51" s="37">
        <v>0</v>
      </c>
      <c r="AC51" s="37">
        <v>0</v>
      </c>
      <c r="AD51" s="37">
        <v>0</v>
      </c>
      <c r="AE51" s="37">
        <v>0</v>
      </c>
      <c r="AF51" s="37">
        <v>0</v>
      </c>
      <c r="AG51" s="37">
        <v>0</v>
      </c>
      <c r="AH51" s="37">
        <v>0</v>
      </c>
      <c r="AI51" s="37">
        <v>0</v>
      </c>
      <c r="AJ51" s="37">
        <v>0</v>
      </c>
      <c r="AK51" s="37">
        <v>0</v>
      </c>
      <c r="AL51" s="37">
        <f t="shared" si="28"/>
        <v>0</v>
      </c>
      <c r="AM51" s="61"/>
      <c r="AN51" s="37">
        <v>0</v>
      </c>
      <c r="AO51" s="37">
        <v>0</v>
      </c>
      <c r="AP51" s="37">
        <v>0</v>
      </c>
      <c r="AQ51" s="37">
        <v>0</v>
      </c>
      <c r="AR51" s="37">
        <v>0</v>
      </c>
      <c r="AS51" s="37">
        <v>0</v>
      </c>
      <c r="AT51" s="37">
        <v>0</v>
      </c>
      <c r="AU51" s="37">
        <v>0</v>
      </c>
      <c r="AV51" s="37">
        <v>0</v>
      </c>
      <c r="AW51" s="37">
        <v>0</v>
      </c>
      <c r="AX51" s="37">
        <v>0</v>
      </c>
      <c r="AY51" s="37">
        <f t="shared" si="29"/>
        <v>0</v>
      </c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</row>
    <row r="52" spans="1:171" ht="15" customHeight="1" x14ac:dyDescent="0.35">
      <c r="A52" s="14" t="s">
        <v>89</v>
      </c>
      <c r="B52" s="23"/>
      <c r="C52" s="24" t="s">
        <v>90</v>
      </c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>
        <f t="shared" si="26"/>
        <v>0</v>
      </c>
      <c r="O52" s="59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60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>
        <f t="shared" si="28"/>
        <v>0</v>
      </c>
      <c r="AM52" s="61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>
        <f t="shared" si="29"/>
        <v>0</v>
      </c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</row>
    <row r="53" spans="1:171" ht="15" customHeight="1" x14ac:dyDescent="0.35">
      <c r="A53" s="14" t="s">
        <v>91</v>
      </c>
      <c r="B53" s="23"/>
      <c r="C53" s="24" t="s">
        <v>92</v>
      </c>
      <c r="D53" s="37">
        <v>0</v>
      </c>
      <c r="E53" s="37">
        <v>1660117.4670661474</v>
      </c>
      <c r="F53" s="37">
        <v>0</v>
      </c>
      <c r="G53" s="37">
        <v>0</v>
      </c>
      <c r="H53" s="37">
        <v>13681.3402075084</v>
      </c>
      <c r="I53" s="37">
        <v>113856.47543536939</v>
      </c>
      <c r="J53" s="37">
        <v>258346.45665942153</v>
      </c>
      <c r="K53" s="37">
        <v>0</v>
      </c>
      <c r="L53" s="37">
        <v>2318318.5377260861</v>
      </c>
      <c r="M53" s="37">
        <v>0</v>
      </c>
      <c r="N53" s="37">
        <f t="shared" si="26"/>
        <v>4364320.2770945327</v>
      </c>
      <c r="O53" s="59"/>
      <c r="P53" s="37">
        <v>0</v>
      </c>
      <c r="Q53" s="37">
        <v>999540.81722055585</v>
      </c>
      <c r="R53" s="37">
        <v>18750.002509606449</v>
      </c>
      <c r="S53" s="37">
        <v>0</v>
      </c>
      <c r="T53" s="37">
        <v>14078.467383471949</v>
      </c>
      <c r="U53" s="37">
        <v>60478.917408517118</v>
      </c>
      <c r="V53" s="37">
        <v>144699.29388835939</v>
      </c>
      <c r="W53" s="37">
        <v>0</v>
      </c>
      <c r="X53" s="37">
        <v>5540205.9056392293</v>
      </c>
      <c r="Y53" s="37">
        <v>0</v>
      </c>
      <c r="Z53" s="37">
        <f t="shared" si="27"/>
        <v>6777753.4040497402</v>
      </c>
      <c r="AA53" s="60"/>
      <c r="AB53" s="37">
        <v>0</v>
      </c>
      <c r="AC53" s="37">
        <v>917396.02790985978</v>
      </c>
      <c r="AD53" s="37">
        <v>19208.583375374728</v>
      </c>
      <c r="AE53" s="37">
        <v>0</v>
      </c>
      <c r="AF53" s="37">
        <v>14748.61272810624</v>
      </c>
      <c r="AG53" s="37">
        <v>24736.551369790941</v>
      </c>
      <c r="AH53" s="37">
        <v>144873.89633286468</v>
      </c>
      <c r="AI53" s="37">
        <v>0</v>
      </c>
      <c r="AJ53" s="37">
        <v>4878330.9096214641</v>
      </c>
      <c r="AK53" s="37">
        <v>0</v>
      </c>
      <c r="AL53" s="37">
        <f t="shared" si="28"/>
        <v>5999294.5813374603</v>
      </c>
      <c r="AM53" s="61"/>
      <c r="AN53" s="37">
        <v>0</v>
      </c>
      <c r="AO53" s="37">
        <v>226312.22621566575</v>
      </c>
      <c r="AP53" s="37">
        <v>4977.7127079105885</v>
      </c>
      <c r="AQ53" s="37">
        <v>0</v>
      </c>
      <c r="AR53" s="37">
        <v>941.6806386398697</v>
      </c>
      <c r="AS53" s="37">
        <v>4584.2107493423273</v>
      </c>
      <c r="AT53" s="37">
        <v>0</v>
      </c>
      <c r="AU53" s="37">
        <v>40114.562579546946</v>
      </c>
      <c r="AV53" s="37">
        <v>0</v>
      </c>
      <c r="AW53" s="37">
        <v>767286.08309222478</v>
      </c>
      <c r="AX53" s="37">
        <v>0</v>
      </c>
      <c r="AY53" s="37">
        <f t="shared" si="29"/>
        <v>1044216.4759833303</v>
      </c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</row>
    <row r="54" spans="1:171" ht="15" customHeight="1" x14ac:dyDescent="0.35">
      <c r="A54" s="20">
        <v>60499</v>
      </c>
      <c r="B54" s="23"/>
      <c r="C54" s="26" t="s">
        <v>93</v>
      </c>
      <c r="D54" s="40">
        <f t="shared" ref="D54:M54" si="30">SUM(D45:D53)</f>
        <v>-2.7013475998109715E-3</v>
      </c>
      <c r="E54" s="40">
        <f t="shared" si="30"/>
        <v>22071979.480198532</v>
      </c>
      <c r="F54" s="40">
        <f t="shared" si="30"/>
        <v>1040146.450000002</v>
      </c>
      <c r="G54" s="40">
        <f t="shared" si="30"/>
        <v>0</v>
      </c>
      <c r="H54" s="40">
        <f t="shared" si="30"/>
        <v>1178373.9194996248</v>
      </c>
      <c r="I54" s="40">
        <f t="shared" si="30"/>
        <v>1302102.2845306951</v>
      </c>
      <c r="J54" s="40">
        <f t="shared" si="30"/>
        <v>2310338.3428063574</v>
      </c>
      <c r="K54" s="40">
        <f t="shared" si="30"/>
        <v>0</v>
      </c>
      <c r="L54" s="40">
        <f t="shared" si="30"/>
        <v>11455151.864498602</v>
      </c>
      <c r="M54" s="40">
        <f t="shared" si="30"/>
        <v>0</v>
      </c>
      <c r="N54" s="40">
        <f t="shared" ref="N54" si="31">SUM(N45:N53)</f>
        <v>39358092.338832468</v>
      </c>
      <c r="O54" s="59"/>
      <c r="P54" s="40">
        <f t="shared" ref="P54:Y54" si="32">SUM(P45:P53)</f>
        <v>0</v>
      </c>
      <c r="Q54" s="40">
        <f t="shared" si="32"/>
        <v>22000962.194866415</v>
      </c>
      <c r="R54" s="40">
        <f t="shared" si="32"/>
        <v>380154.23991122399</v>
      </c>
      <c r="S54" s="40">
        <f t="shared" si="32"/>
        <v>0</v>
      </c>
      <c r="T54" s="40">
        <f t="shared" si="32"/>
        <v>1651928.6454860189</v>
      </c>
      <c r="U54" s="40">
        <f t="shared" si="32"/>
        <v>888632.98196171271</v>
      </c>
      <c r="V54" s="40">
        <f t="shared" si="32"/>
        <v>1471175.604579309</v>
      </c>
      <c r="W54" s="40">
        <f t="shared" si="32"/>
        <v>0</v>
      </c>
      <c r="X54" s="40">
        <f t="shared" si="32"/>
        <v>17694883.721308857</v>
      </c>
      <c r="Y54" s="40">
        <f t="shared" si="32"/>
        <v>0</v>
      </c>
      <c r="Z54" s="40">
        <f>SUM(Z45:Z53)</f>
        <v>44087737.388113536</v>
      </c>
      <c r="AA54" s="60"/>
      <c r="AB54" s="40">
        <f t="shared" ref="AB54:AK54" si="33">SUM(AB45:AB53)</f>
        <v>0</v>
      </c>
      <c r="AC54" s="40">
        <f t="shared" si="33"/>
        <v>4926064.1233086362</v>
      </c>
      <c r="AD54" s="40">
        <f t="shared" si="33"/>
        <v>98608.053667634522</v>
      </c>
      <c r="AE54" s="40">
        <f t="shared" si="33"/>
        <v>0</v>
      </c>
      <c r="AF54" s="40">
        <f t="shared" si="33"/>
        <v>1775884.7588863592</v>
      </c>
      <c r="AG54" s="40">
        <f t="shared" si="33"/>
        <v>501832.68489827396</v>
      </c>
      <c r="AH54" s="40">
        <f t="shared" si="33"/>
        <v>1692940.5621117507</v>
      </c>
      <c r="AI54" s="40">
        <f t="shared" si="33"/>
        <v>0</v>
      </c>
      <c r="AJ54" s="40">
        <f t="shared" si="33"/>
        <v>15502519.10184074</v>
      </c>
      <c r="AK54" s="40">
        <f t="shared" si="33"/>
        <v>0</v>
      </c>
      <c r="AL54" s="40">
        <f>SUM(AL45:AL53)</f>
        <v>24497849.284713395</v>
      </c>
      <c r="AM54" s="61"/>
      <c r="AN54" s="40">
        <f t="shared" ref="AN54:AX54" si="34">SUM(AN45:AN53)</f>
        <v>0</v>
      </c>
      <c r="AO54" s="40">
        <f t="shared" si="34"/>
        <v>3308423.2341505983</v>
      </c>
      <c r="AP54" s="40">
        <f t="shared" si="34"/>
        <v>25553.293142531817</v>
      </c>
      <c r="AQ54" s="40">
        <f t="shared" si="34"/>
        <v>0</v>
      </c>
      <c r="AR54" s="40">
        <f t="shared" si="34"/>
        <v>569979.58361533959</v>
      </c>
      <c r="AS54" s="40">
        <f t="shared" si="34"/>
        <v>236615.71227378779</v>
      </c>
      <c r="AT54" s="40">
        <f>SUM(AT45:AT53)</f>
        <v>0</v>
      </c>
      <c r="AU54" s="40">
        <f t="shared" si="34"/>
        <v>285620.68870896671</v>
      </c>
      <c r="AV54" s="40">
        <f t="shared" si="34"/>
        <v>0</v>
      </c>
      <c r="AW54" s="40">
        <f t="shared" si="34"/>
        <v>5543408.8487178143</v>
      </c>
      <c r="AX54" s="40">
        <f t="shared" si="34"/>
        <v>0</v>
      </c>
      <c r="AY54" s="40">
        <f>SUM(AY45:AY53)</f>
        <v>9969601.3606090397</v>
      </c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</row>
    <row r="55" spans="1:171" ht="15" customHeight="1" x14ac:dyDescent="0.35">
      <c r="A55" s="14"/>
      <c r="B55" s="23"/>
      <c r="C55" s="26" t="s">
        <v>94</v>
      </c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59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60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61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</row>
    <row r="56" spans="1:171" ht="15" customHeight="1" x14ac:dyDescent="0.35">
      <c r="A56" s="14" t="s">
        <v>95</v>
      </c>
      <c r="B56" s="23"/>
      <c r="C56" s="24" t="s">
        <v>96</v>
      </c>
      <c r="D56" s="37">
        <v>2606794.6149841323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4050398.0868092533</v>
      </c>
      <c r="M56" s="37">
        <v>0</v>
      </c>
      <c r="N56" s="37">
        <f>SUM(D56:M56)</f>
        <v>6657192.7017933857</v>
      </c>
      <c r="O56" s="59"/>
      <c r="P56" s="37">
        <v>2869080.8559095026</v>
      </c>
      <c r="Q56" s="37">
        <v>0</v>
      </c>
      <c r="R56" s="37">
        <v>0</v>
      </c>
      <c r="S56" s="37">
        <v>0</v>
      </c>
      <c r="T56" s="37">
        <v>0</v>
      </c>
      <c r="U56" s="37">
        <v>0</v>
      </c>
      <c r="V56" s="37">
        <v>42676.357408288524</v>
      </c>
      <c r="W56" s="37">
        <v>0</v>
      </c>
      <c r="X56" s="37">
        <v>3208726.2992815115</v>
      </c>
      <c r="Y56" s="37">
        <v>0</v>
      </c>
      <c r="Z56" s="37">
        <f>SUM(P56:Y56)</f>
        <v>6120483.5125993025</v>
      </c>
      <c r="AA56" s="60"/>
      <c r="AB56" s="37">
        <v>2526811.8169193217</v>
      </c>
      <c r="AC56" s="37">
        <v>0</v>
      </c>
      <c r="AD56" s="37">
        <v>0</v>
      </c>
      <c r="AE56" s="37">
        <v>0</v>
      </c>
      <c r="AF56" s="37">
        <v>0</v>
      </c>
      <c r="AG56" s="37">
        <v>0</v>
      </c>
      <c r="AH56" s="37">
        <v>5715.8016486651795</v>
      </c>
      <c r="AI56" s="37">
        <v>0</v>
      </c>
      <c r="AJ56" s="37">
        <v>2031144.9314564047</v>
      </c>
      <c r="AK56" s="37">
        <v>0</v>
      </c>
      <c r="AL56" s="37">
        <f>SUM(AB56:AK56)</f>
        <v>4563672.5500243921</v>
      </c>
      <c r="AM56" s="61"/>
      <c r="AN56" s="37">
        <v>985494.01088970457</v>
      </c>
      <c r="AO56" s="37">
        <v>464.79312787143249</v>
      </c>
      <c r="AP56" s="37">
        <v>0</v>
      </c>
      <c r="AQ56" s="37">
        <v>0</v>
      </c>
      <c r="AR56" s="37">
        <v>0</v>
      </c>
      <c r="AS56" s="37">
        <v>0</v>
      </c>
      <c r="AT56" s="37">
        <v>0</v>
      </c>
      <c r="AU56" s="37">
        <v>5787.2645999999995</v>
      </c>
      <c r="AV56" s="37">
        <v>0</v>
      </c>
      <c r="AW56" s="37">
        <v>537670.08820696559</v>
      </c>
      <c r="AX56" s="37">
        <v>0</v>
      </c>
      <c r="AY56" s="37">
        <f>SUM(AN56:AX56)</f>
        <v>1529416.1568245417</v>
      </c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</row>
    <row r="57" spans="1:171" ht="15" customHeight="1" x14ac:dyDescent="0.35">
      <c r="A57" s="14" t="s">
        <v>97</v>
      </c>
      <c r="B57" s="23"/>
      <c r="C57" s="24" t="s">
        <v>98</v>
      </c>
      <c r="D57" s="37">
        <v>3766215.7796910689</v>
      </c>
      <c r="E57" s="37">
        <v>134201.20664119249</v>
      </c>
      <c r="F57" s="37">
        <v>244366.94999999774</v>
      </c>
      <c r="G57" s="37">
        <v>0</v>
      </c>
      <c r="H57" s="37">
        <v>0</v>
      </c>
      <c r="I57" s="37">
        <v>0</v>
      </c>
      <c r="J57" s="37">
        <v>0</v>
      </c>
      <c r="K57" s="37">
        <v>0</v>
      </c>
      <c r="L57" s="37">
        <v>3187491.2465494657</v>
      </c>
      <c r="M57" s="37">
        <v>0</v>
      </c>
      <c r="N57" s="37">
        <f>SUM(D57:M57)</f>
        <v>7332275.182881725</v>
      </c>
      <c r="O57" s="59"/>
      <c r="P57" s="37">
        <v>3318031.887298109</v>
      </c>
      <c r="Q57" s="37">
        <v>149585.13869965725</v>
      </c>
      <c r="R57" s="37">
        <v>0</v>
      </c>
      <c r="S57" s="37">
        <v>0</v>
      </c>
      <c r="T57" s="37">
        <v>0</v>
      </c>
      <c r="U57" s="37">
        <v>0</v>
      </c>
      <c r="V57" s="37">
        <v>983961.69259171153</v>
      </c>
      <c r="W57" s="37">
        <v>0</v>
      </c>
      <c r="X57" s="37">
        <v>2479663.1588112181</v>
      </c>
      <c r="Y57" s="37">
        <v>0</v>
      </c>
      <c r="Z57" s="37">
        <f>SUM(P57:Y57)</f>
        <v>6931241.8774006963</v>
      </c>
      <c r="AA57" s="60"/>
      <c r="AB57" s="37">
        <v>3738940.1506159245</v>
      </c>
      <c r="AC57" s="37">
        <v>96881.510538726143</v>
      </c>
      <c r="AD57" s="37">
        <v>0</v>
      </c>
      <c r="AE57" s="37">
        <v>0</v>
      </c>
      <c r="AF57" s="37">
        <v>0</v>
      </c>
      <c r="AG57" s="37">
        <v>0</v>
      </c>
      <c r="AH57" s="37">
        <v>268054.35835133481</v>
      </c>
      <c r="AI57" s="37">
        <v>0</v>
      </c>
      <c r="AJ57" s="37">
        <v>2609991.8783629565</v>
      </c>
      <c r="AK57" s="37">
        <v>0</v>
      </c>
      <c r="AL57" s="37">
        <f>SUM(AB57:AK57)</f>
        <v>6713867.8978689425</v>
      </c>
      <c r="AM57" s="61"/>
      <c r="AN57" s="37">
        <v>2122161.1275599413</v>
      </c>
      <c r="AO57" s="37">
        <v>59727.950392464583</v>
      </c>
      <c r="AP57" s="37">
        <v>0</v>
      </c>
      <c r="AQ57" s="37">
        <v>0</v>
      </c>
      <c r="AR57" s="37">
        <v>0</v>
      </c>
      <c r="AS57" s="37">
        <v>0</v>
      </c>
      <c r="AT57" s="37">
        <v>0</v>
      </c>
      <c r="AU57" s="37">
        <v>83247.575400000002</v>
      </c>
      <c r="AV57" s="37">
        <v>0</v>
      </c>
      <c r="AW57" s="37">
        <v>1242419.1154780583</v>
      </c>
      <c r="AX57" s="37">
        <v>0</v>
      </c>
      <c r="AY57" s="37">
        <f>SUM(AN57:AX57)</f>
        <v>3507555.7688304642</v>
      </c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</row>
    <row r="58" spans="1:171" ht="15" customHeight="1" x14ac:dyDescent="0.35">
      <c r="A58" s="14" t="s">
        <v>99</v>
      </c>
      <c r="B58" s="23"/>
      <c r="C58" s="24" t="s">
        <v>100</v>
      </c>
      <c r="D58" s="37">
        <v>1863749.6499999112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1507686.3500000888</v>
      </c>
      <c r="M58" s="37">
        <v>0</v>
      </c>
      <c r="N58" s="37">
        <f>SUM(D58:M58)</f>
        <v>3371436</v>
      </c>
      <c r="O58" s="59"/>
      <c r="P58" s="37">
        <v>2046249.286132388</v>
      </c>
      <c r="Q58" s="37">
        <v>0</v>
      </c>
      <c r="R58" s="37">
        <v>0</v>
      </c>
      <c r="S58" s="37">
        <v>0</v>
      </c>
      <c r="T58" s="37">
        <v>0</v>
      </c>
      <c r="U58" s="37">
        <v>0</v>
      </c>
      <c r="V58" s="37">
        <v>0</v>
      </c>
      <c r="W58" s="37">
        <v>0</v>
      </c>
      <c r="X58" s="37">
        <v>1325186.713867612</v>
      </c>
      <c r="Y58" s="37">
        <v>0</v>
      </c>
      <c r="Z58" s="37">
        <f>SUM(P58:Y58)</f>
        <v>3371436</v>
      </c>
      <c r="AA58" s="60"/>
      <c r="AB58" s="37">
        <v>2039139.6124647532</v>
      </c>
      <c r="AC58" s="37">
        <v>55414.435410558217</v>
      </c>
      <c r="AD58" s="37">
        <v>0</v>
      </c>
      <c r="AE58" s="37">
        <v>0</v>
      </c>
      <c r="AF58" s="37">
        <v>0</v>
      </c>
      <c r="AG58" s="37">
        <v>0</v>
      </c>
      <c r="AH58" s="37">
        <v>0</v>
      </c>
      <c r="AI58" s="37">
        <v>0</v>
      </c>
      <c r="AJ58" s="37">
        <v>1430006.6493048442</v>
      </c>
      <c r="AK58" s="37">
        <v>0</v>
      </c>
      <c r="AL58" s="37">
        <f>SUM(AB58:AK58)</f>
        <v>3524560.6971801557</v>
      </c>
      <c r="AM58" s="61"/>
      <c r="AN58" s="37">
        <v>1013744.8915503542</v>
      </c>
      <c r="AO58" s="37">
        <v>62162.972401243664</v>
      </c>
      <c r="AP58" s="37">
        <v>0</v>
      </c>
      <c r="AQ58" s="37">
        <v>0</v>
      </c>
      <c r="AR58" s="37">
        <v>0</v>
      </c>
      <c r="AS58" s="37">
        <v>0</v>
      </c>
      <c r="AT58" s="37">
        <v>0</v>
      </c>
      <c r="AU58" s="37">
        <v>0</v>
      </c>
      <c r="AV58" s="37">
        <v>0</v>
      </c>
      <c r="AW58" s="37">
        <v>641945.53139314568</v>
      </c>
      <c r="AX58" s="37">
        <v>0</v>
      </c>
      <c r="AY58" s="37">
        <f>SUM(AN58:AX58)</f>
        <v>1717853.3953447435</v>
      </c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</row>
    <row r="59" spans="1:171" ht="15" customHeight="1" x14ac:dyDescent="0.35">
      <c r="A59" s="20">
        <v>60599</v>
      </c>
      <c r="B59" s="23"/>
      <c r="C59" s="26" t="s">
        <v>101</v>
      </c>
      <c r="D59" s="40">
        <f t="shared" ref="D59:M59" si="35">SUM(D56:D58)</f>
        <v>8236760.0446751118</v>
      </c>
      <c r="E59" s="40">
        <f t="shared" si="35"/>
        <v>134201.20664119249</v>
      </c>
      <c r="F59" s="40">
        <f t="shared" si="35"/>
        <v>244366.94999999774</v>
      </c>
      <c r="G59" s="40">
        <f t="shared" si="35"/>
        <v>0</v>
      </c>
      <c r="H59" s="40">
        <f t="shared" si="35"/>
        <v>0</v>
      </c>
      <c r="I59" s="40">
        <f t="shared" si="35"/>
        <v>0</v>
      </c>
      <c r="J59" s="40">
        <f t="shared" si="35"/>
        <v>0</v>
      </c>
      <c r="K59" s="40">
        <f t="shared" si="35"/>
        <v>0</v>
      </c>
      <c r="L59" s="40">
        <f t="shared" si="35"/>
        <v>8745575.6833588071</v>
      </c>
      <c r="M59" s="40">
        <f t="shared" si="35"/>
        <v>0</v>
      </c>
      <c r="N59" s="40">
        <f t="shared" ref="N59" si="36">SUM(N56:N58)</f>
        <v>17360903.884675112</v>
      </c>
      <c r="O59" s="59"/>
      <c r="P59" s="40">
        <f t="shared" ref="P59:Y59" si="37">SUM(P56:P58)</f>
        <v>8233362.029339999</v>
      </c>
      <c r="Q59" s="40">
        <f t="shared" si="37"/>
        <v>149585.13869965725</v>
      </c>
      <c r="R59" s="40">
        <f t="shared" si="37"/>
        <v>0</v>
      </c>
      <c r="S59" s="40">
        <f t="shared" si="37"/>
        <v>0</v>
      </c>
      <c r="T59" s="40">
        <f t="shared" si="37"/>
        <v>0</v>
      </c>
      <c r="U59" s="40">
        <f t="shared" si="37"/>
        <v>0</v>
      </c>
      <c r="V59" s="40">
        <f t="shared" si="37"/>
        <v>1026638.05</v>
      </c>
      <c r="W59" s="40">
        <f t="shared" si="37"/>
        <v>0</v>
      </c>
      <c r="X59" s="40">
        <f t="shared" si="37"/>
        <v>7013576.1719603417</v>
      </c>
      <c r="Y59" s="40">
        <f t="shared" si="37"/>
        <v>0</v>
      </c>
      <c r="Z59" s="40">
        <f>SUM(Z56:Z58)</f>
        <v>16423161.389999999</v>
      </c>
      <c r="AA59" s="60"/>
      <c r="AB59" s="40">
        <f t="shared" ref="AB59:AK59" si="38">SUM(AB56:AB58)</f>
        <v>8304891.5799999991</v>
      </c>
      <c r="AC59" s="40">
        <f t="shared" si="38"/>
        <v>152295.94594928436</v>
      </c>
      <c r="AD59" s="40">
        <f t="shared" si="38"/>
        <v>0</v>
      </c>
      <c r="AE59" s="40">
        <f t="shared" si="38"/>
        <v>0</v>
      </c>
      <c r="AF59" s="40">
        <f t="shared" si="38"/>
        <v>0</v>
      </c>
      <c r="AG59" s="40">
        <f t="shared" si="38"/>
        <v>0</v>
      </c>
      <c r="AH59" s="40">
        <f t="shared" si="38"/>
        <v>273770.15999999997</v>
      </c>
      <c r="AI59" s="40">
        <f t="shared" si="38"/>
        <v>0</v>
      </c>
      <c r="AJ59" s="40">
        <f t="shared" si="38"/>
        <v>6071143.4591242056</v>
      </c>
      <c r="AK59" s="40">
        <f t="shared" si="38"/>
        <v>0</v>
      </c>
      <c r="AL59" s="40">
        <f>SUM(AL56:AL58)</f>
        <v>14802101.14507349</v>
      </c>
      <c r="AM59" s="61"/>
      <c r="AN59" s="40">
        <f t="shared" ref="AN59:AX59" si="39">SUM(AN56:AN58)</f>
        <v>4121400.03</v>
      </c>
      <c r="AO59" s="40">
        <f t="shared" si="39"/>
        <v>122355.71592157969</v>
      </c>
      <c r="AP59" s="40">
        <f t="shared" si="39"/>
        <v>0</v>
      </c>
      <c r="AQ59" s="40">
        <f t="shared" si="39"/>
        <v>0</v>
      </c>
      <c r="AR59" s="40">
        <f t="shared" si="39"/>
        <v>0</v>
      </c>
      <c r="AS59" s="40">
        <f t="shared" si="39"/>
        <v>0</v>
      </c>
      <c r="AT59" s="40">
        <f>SUM(AT56:AT58)</f>
        <v>0</v>
      </c>
      <c r="AU59" s="40">
        <f t="shared" si="39"/>
        <v>89034.84</v>
      </c>
      <c r="AV59" s="40">
        <f t="shared" si="39"/>
        <v>0</v>
      </c>
      <c r="AW59" s="40">
        <f t="shared" si="39"/>
        <v>2422034.7350781695</v>
      </c>
      <c r="AX59" s="40">
        <f t="shared" si="39"/>
        <v>0</v>
      </c>
      <c r="AY59" s="40">
        <f>SUM(AY56:AY58)</f>
        <v>6754825.320999749</v>
      </c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</row>
    <row r="60" spans="1:171" ht="15" customHeight="1" x14ac:dyDescent="0.35">
      <c r="A60" s="14"/>
      <c r="B60" s="24"/>
      <c r="C60" s="26" t="s">
        <v>102</v>
      </c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59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60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61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</row>
    <row r="61" spans="1:171" ht="15" customHeight="1" x14ac:dyDescent="0.35">
      <c r="A61" s="14" t="s">
        <v>103</v>
      </c>
      <c r="B61" s="23"/>
      <c r="C61" s="24" t="s">
        <v>104</v>
      </c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59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60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61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</row>
    <row r="62" spans="1:171" ht="15" customHeight="1" x14ac:dyDescent="0.35">
      <c r="A62" s="14"/>
      <c r="B62" s="23" t="s">
        <v>43</v>
      </c>
      <c r="C62" s="25" t="s">
        <v>105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12256673.526004005</v>
      </c>
      <c r="M62" s="37">
        <v>0</v>
      </c>
      <c r="N62" s="37">
        <f t="shared" ref="N62:N70" si="40">SUM(D62:M62)</f>
        <v>12256673.526004005</v>
      </c>
      <c r="O62" s="59"/>
      <c r="P62" s="37">
        <v>0</v>
      </c>
      <c r="Q62" s="37">
        <v>35.670491375029087</v>
      </c>
      <c r="R62" s="37">
        <v>0</v>
      </c>
      <c r="S62" s="37">
        <v>0</v>
      </c>
      <c r="T62" s="37">
        <v>0</v>
      </c>
      <c r="U62" s="37">
        <v>0</v>
      </c>
      <c r="V62" s="37">
        <v>0</v>
      </c>
      <c r="W62" s="37">
        <v>0</v>
      </c>
      <c r="X62" s="37">
        <v>17363638.695963185</v>
      </c>
      <c r="Y62" s="37">
        <v>0</v>
      </c>
      <c r="Z62" s="37">
        <f>SUM(P62:Y62)</f>
        <v>17363674.36645456</v>
      </c>
      <c r="AA62" s="60"/>
      <c r="AB62" s="37">
        <v>0</v>
      </c>
      <c r="AC62" s="37">
        <v>0</v>
      </c>
      <c r="AD62" s="37">
        <v>0</v>
      </c>
      <c r="AE62" s="37">
        <v>0</v>
      </c>
      <c r="AF62" s="37">
        <v>0</v>
      </c>
      <c r="AG62" s="37">
        <v>0</v>
      </c>
      <c r="AH62" s="37">
        <v>0</v>
      </c>
      <c r="AI62" s="37">
        <v>0</v>
      </c>
      <c r="AJ62" s="37">
        <v>16482297.808918893</v>
      </c>
      <c r="AK62" s="37">
        <v>0</v>
      </c>
      <c r="AL62" s="37">
        <f>SUM(AB62:AK62)</f>
        <v>16482297.808918893</v>
      </c>
      <c r="AM62" s="61"/>
      <c r="AN62" s="37">
        <v>0</v>
      </c>
      <c r="AO62" s="37">
        <v>0</v>
      </c>
      <c r="AP62" s="37">
        <v>0</v>
      </c>
      <c r="AQ62" s="37">
        <v>0</v>
      </c>
      <c r="AR62" s="37">
        <v>0</v>
      </c>
      <c r="AS62" s="37">
        <v>0</v>
      </c>
      <c r="AT62" s="37">
        <v>0</v>
      </c>
      <c r="AU62" s="37">
        <v>0</v>
      </c>
      <c r="AV62" s="37">
        <v>0</v>
      </c>
      <c r="AW62" s="37">
        <v>12240116.037360588</v>
      </c>
      <c r="AX62" s="37">
        <v>0</v>
      </c>
      <c r="AY62" s="37">
        <f>SUM(AN62:AX62)</f>
        <v>12240116.037360588</v>
      </c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</row>
    <row r="63" spans="1:171" ht="15" customHeight="1" x14ac:dyDescent="0.35">
      <c r="A63" s="14"/>
      <c r="B63" s="23" t="s">
        <v>45</v>
      </c>
      <c r="C63" s="25" t="s">
        <v>106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3635.5079525922588</v>
      </c>
      <c r="M63" s="37">
        <v>0</v>
      </c>
      <c r="N63" s="37">
        <f t="shared" si="40"/>
        <v>3635.5079525922588</v>
      </c>
      <c r="O63" s="59"/>
      <c r="P63" s="37">
        <v>0</v>
      </c>
      <c r="Q63" s="37">
        <v>0</v>
      </c>
      <c r="R63" s="37">
        <v>0</v>
      </c>
      <c r="S63" s="37">
        <v>0</v>
      </c>
      <c r="T63" s="37">
        <v>0</v>
      </c>
      <c r="U63" s="37">
        <v>0</v>
      </c>
      <c r="V63" s="37">
        <v>0</v>
      </c>
      <c r="W63" s="37">
        <v>0</v>
      </c>
      <c r="X63" s="37">
        <v>2258.0181744813249</v>
      </c>
      <c r="Y63" s="37">
        <v>0</v>
      </c>
      <c r="Z63" s="37">
        <f>SUM(P63:Y63)</f>
        <v>2258.0181744813249</v>
      </c>
      <c r="AA63" s="60"/>
      <c r="AB63" s="37">
        <v>0</v>
      </c>
      <c r="AC63" s="37">
        <v>0</v>
      </c>
      <c r="AD63" s="37">
        <v>0</v>
      </c>
      <c r="AE63" s="37">
        <v>0</v>
      </c>
      <c r="AF63" s="37">
        <v>0</v>
      </c>
      <c r="AG63" s="37">
        <v>0</v>
      </c>
      <c r="AH63" s="37">
        <v>0</v>
      </c>
      <c r="AI63" s="37">
        <v>0</v>
      </c>
      <c r="AJ63" s="37">
        <v>5549.316395177234</v>
      </c>
      <c r="AK63" s="37">
        <v>0</v>
      </c>
      <c r="AL63" s="37">
        <f>SUM(AB63:AK63)</f>
        <v>5549.316395177234</v>
      </c>
      <c r="AM63" s="61"/>
      <c r="AN63" s="37">
        <v>0</v>
      </c>
      <c r="AO63" s="37">
        <v>0</v>
      </c>
      <c r="AP63" s="37">
        <v>0</v>
      </c>
      <c r="AQ63" s="37">
        <v>0</v>
      </c>
      <c r="AR63" s="37">
        <v>0</v>
      </c>
      <c r="AS63" s="37">
        <v>0</v>
      </c>
      <c r="AT63" s="37">
        <v>0</v>
      </c>
      <c r="AU63" s="37">
        <v>0</v>
      </c>
      <c r="AV63" s="37">
        <v>0</v>
      </c>
      <c r="AW63" s="37">
        <v>0</v>
      </c>
      <c r="AX63" s="37">
        <v>0</v>
      </c>
      <c r="AY63" s="37">
        <f>SUM(AN63:AX63)</f>
        <v>0</v>
      </c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</row>
    <row r="64" spans="1:171" ht="15" customHeight="1" x14ac:dyDescent="0.35">
      <c r="A64" s="14" t="s">
        <v>107</v>
      </c>
      <c r="B64" s="23"/>
      <c r="C64" s="24" t="s">
        <v>108</v>
      </c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59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60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61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</row>
    <row r="65" spans="1:171" ht="15" customHeight="1" x14ac:dyDescent="0.35">
      <c r="A65" s="14"/>
      <c r="B65" s="23" t="s">
        <v>43</v>
      </c>
      <c r="C65" s="25" t="s">
        <v>109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f t="shared" si="40"/>
        <v>0</v>
      </c>
      <c r="O65" s="59"/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v>0</v>
      </c>
      <c r="V65" s="37">
        <v>0</v>
      </c>
      <c r="W65" s="37">
        <v>0</v>
      </c>
      <c r="X65" s="37">
        <v>0</v>
      </c>
      <c r="Y65" s="37">
        <v>0</v>
      </c>
      <c r="Z65" s="37">
        <f>SUM(P65:Y65)</f>
        <v>0</v>
      </c>
      <c r="AA65" s="60"/>
      <c r="AB65" s="37">
        <v>0</v>
      </c>
      <c r="AC65" s="37">
        <v>0</v>
      </c>
      <c r="AD65" s="37">
        <v>0</v>
      </c>
      <c r="AE65" s="37">
        <v>0</v>
      </c>
      <c r="AF65" s="37">
        <v>0</v>
      </c>
      <c r="AG65" s="37">
        <v>0</v>
      </c>
      <c r="AH65" s="37">
        <v>0</v>
      </c>
      <c r="AI65" s="37">
        <v>0</v>
      </c>
      <c r="AJ65" s="37">
        <v>0</v>
      </c>
      <c r="AK65" s="37">
        <v>0</v>
      </c>
      <c r="AL65" s="37">
        <f>SUM(AB65:AK65)</f>
        <v>0</v>
      </c>
      <c r="AM65" s="61"/>
      <c r="AN65" s="37">
        <v>0</v>
      </c>
      <c r="AO65" s="37">
        <v>244828.96561585861</v>
      </c>
      <c r="AP65" s="37">
        <v>0</v>
      </c>
      <c r="AQ65" s="37">
        <v>0</v>
      </c>
      <c r="AR65" s="37">
        <v>0</v>
      </c>
      <c r="AS65" s="37">
        <v>0</v>
      </c>
      <c r="AT65" s="37">
        <v>0</v>
      </c>
      <c r="AU65" s="37">
        <v>0</v>
      </c>
      <c r="AV65" s="37">
        <v>0</v>
      </c>
      <c r="AW65" s="37">
        <v>628991.07479811879</v>
      </c>
      <c r="AX65" s="37">
        <v>0</v>
      </c>
      <c r="AY65" s="37">
        <f>SUM(AN65:AX65)</f>
        <v>873820.04041397735</v>
      </c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</row>
    <row r="66" spans="1:171" ht="15" customHeight="1" x14ac:dyDescent="0.35">
      <c r="A66" s="14"/>
      <c r="B66" s="23" t="s">
        <v>45</v>
      </c>
      <c r="C66" s="25" t="s">
        <v>110</v>
      </c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f t="shared" si="40"/>
        <v>0</v>
      </c>
      <c r="O66" s="59"/>
      <c r="P66" s="37">
        <v>0</v>
      </c>
      <c r="Q66" s="37">
        <v>0</v>
      </c>
      <c r="R66" s="37">
        <v>0</v>
      </c>
      <c r="S66" s="37">
        <v>0</v>
      </c>
      <c r="T66" s="37">
        <v>0</v>
      </c>
      <c r="U66" s="37">
        <v>0</v>
      </c>
      <c r="V66" s="37">
        <v>0</v>
      </c>
      <c r="W66" s="37">
        <v>0</v>
      </c>
      <c r="X66" s="37">
        <v>0</v>
      </c>
      <c r="Y66" s="37">
        <v>0</v>
      </c>
      <c r="Z66" s="37">
        <f>SUM(P66:Y66)</f>
        <v>0</v>
      </c>
      <c r="AA66" s="60"/>
      <c r="AB66" s="37">
        <v>0</v>
      </c>
      <c r="AC66" s="37">
        <v>0</v>
      </c>
      <c r="AD66" s="37">
        <v>0</v>
      </c>
      <c r="AE66" s="37">
        <v>0</v>
      </c>
      <c r="AF66" s="37">
        <v>0</v>
      </c>
      <c r="AG66" s="37">
        <v>0</v>
      </c>
      <c r="AH66" s="37">
        <v>0</v>
      </c>
      <c r="AI66" s="37">
        <v>0</v>
      </c>
      <c r="AJ66" s="37">
        <v>0</v>
      </c>
      <c r="AK66" s="37">
        <v>0</v>
      </c>
      <c r="AL66" s="37">
        <f>SUM(AB66:AK66)</f>
        <v>0</v>
      </c>
      <c r="AM66" s="61"/>
      <c r="AN66" s="37">
        <v>0</v>
      </c>
      <c r="AO66" s="37">
        <v>3010.0777370152023</v>
      </c>
      <c r="AP66" s="37">
        <v>0</v>
      </c>
      <c r="AQ66" s="37">
        <v>0</v>
      </c>
      <c r="AR66" s="37">
        <v>0</v>
      </c>
      <c r="AS66" s="37">
        <v>0</v>
      </c>
      <c r="AT66" s="37">
        <v>0</v>
      </c>
      <c r="AU66" s="37">
        <v>0</v>
      </c>
      <c r="AV66" s="37">
        <v>0</v>
      </c>
      <c r="AW66" s="37">
        <v>126895.87016038175</v>
      </c>
      <c r="AX66" s="37">
        <v>0</v>
      </c>
      <c r="AY66" s="37">
        <f>SUM(AN66:AX66)</f>
        <v>129905.94789739695</v>
      </c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</row>
    <row r="67" spans="1:171" ht="15" customHeight="1" x14ac:dyDescent="0.35">
      <c r="A67" s="14" t="s">
        <v>111</v>
      </c>
      <c r="B67" s="23"/>
      <c r="C67" s="24" t="s">
        <v>112</v>
      </c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59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60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61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</row>
    <row r="68" spans="1:171" ht="15" customHeight="1" x14ac:dyDescent="0.35">
      <c r="A68" s="14"/>
      <c r="B68" s="23" t="s">
        <v>43</v>
      </c>
      <c r="C68" s="25" t="s">
        <v>113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f t="shared" si="40"/>
        <v>0</v>
      </c>
      <c r="O68" s="59"/>
      <c r="P68" s="37">
        <v>0</v>
      </c>
      <c r="Q68" s="37">
        <v>0</v>
      </c>
      <c r="R68" s="37">
        <v>0</v>
      </c>
      <c r="S68" s="37">
        <v>0</v>
      </c>
      <c r="T68" s="37">
        <v>0</v>
      </c>
      <c r="U68" s="37">
        <v>0</v>
      </c>
      <c r="V68" s="37">
        <v>0</v>
      </c>
      <c r="W68" s="37">
        <v>0</v>
      </c>
      <c r="X68" s="37">
        <v>0</v>
      </c>
      <c r="Y68" s="37">
        <v>0</v>
      </c>
      <c r="Z68" s="37">
        <f>SUM(P68:Y68)</f>
        <v>0</v>
      </c>
      <c r="AA68" s="60"/>
      <c r="AB68" s="37">
        <v>0</v>
      </c>
      <c r="AC68" s="37">
        <v>0</v>
      </c>
      <c r="AD68" s="37">
        <v>0</v>
      </c>
      <c r="AE68" s="37">
        <v>0</v>
      </c>
      <c r="AF68" s="37">
        <v>0</v>
      </c>
      <c r="AG68" s="37">
        <v>0</v>
      </c>
      <c r="AH68" s="37">
        <v>0</v>
      </c>
      <c r="AI68" s="37">
        <v>0</v>
      </c>
      <c r="AJ68" s="37">
        <v>0</v>
      </c>
      <c r="AK68" s="37">
        <v>0</v>
      </c>
      <c r="AL68" s="37">
        <f>SUM(AB68:AK68)</f>
        <v>0</v>
      </c>
      <c r="AM68" s="61"/>
      <c r="AN68" s="37">
        <v>0</v>
      </c>
      <c r="AO68" s="37">
        <v>0</v>
      </c>
      <c r="AP68" s="37">
        <v>0</v>
      </c>
      <c r="AQ68" s="37">
        <v>0</v>
      </c>
      <c r="AR68" s="37">
        <v>0</v>
      </c>
      <c r="AS68" s="37">
        <v>0</v>
      </c>
      <c r="AT68" s="37">
        <v>0</v>
      </c>
      <c r="AU68" s="37">
        <v>0</v>
      </c>
      <c r="AV68" s="37">
        <v>0</v>
      </c>
      <c r="AW68" s="37">
        <v>0</v>
      </c>
      <c r="AX68" s="37">
        <v>0</v>
      </c>
      <c r="AY68" s="37">
        <f>SUM(AN68:AX68)</f>
        <v>0</v>
      </c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</row>
    <row r="69" spans="1:171" ht="15" customHeight="1" x14ac:dyDescent="0.35">
      <c r="A69" s="14"/>
      <c r="B69" s="23" t="s">
        <v>45</v>
      </c>
      <c r="C69" s="25" t="s">
        <v>114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f t="shared" si="40"/>
        <v>0</v>
      </c>
      <c r="O69" s="59"/>
      <c r="P69" s="37">
        <v>0</v>
      </c>
      <c r="Q69" s="37">
        <v>0</v>
      </c>
      <c r="R69" s="37">
        <v>0</v>
      </c>
      <c r="S69" s="37">
        <v>0</v>
      </c>
      <c r="T69" s="37">
        <v>0</v>
      </c>
      <c r="U69" s="37">
        <v>0</v>
      </c>
      <c r="V69" s="37">
        <v>0</v>
      </c>
      <c r="W69" s="37">
        <v>0</v>
      </c>
      <c r="X69" s="37">
        <v>0</v>
      </c>
      <c r="Y69" s="37">
        <v>0</v>
      </c>
      <c r="Z69" s="37">
        <f>SUM(P69:Y69)</f>
        <v>0</v>
      </c>
      <c r="AA69" s="60"/>
      <c r="AB69" s="37">
        <v>0</v>
      </c>
      <c r="AC69" s="37">
        <v>0</v>
      </c>
      <c r="AD69" s="37">
        <v>0</v>
      </c>
      <c r="AE69" s="37">
        <v>0</v>
      </c>
      <c r="AF69" s="37">
        <v>0</v>
      </c>
      <c r="AG69" s="37">
        <v>0</v>
      </c>
      <c r="AH69" s="37">
        <v>0</v>
      </c>
      <c r="AI69" s="37">
        <v>0</v>
      </c>
      <c r="AJ69" s="37">
        <v>0</v>
      </c>
      <c r="AK69" s="37">
        <v>0</v>
      </c>
      <c r="AL69" s="37">
        <f>SUM(AB69:AK69)</f>
        <v>0</v>
      </c>
      <c r="AM69" s="61"/>
      <c r="AN69" s="37">
        <v>0</v>
      </c>
      <c r="AO69" s="37">
        <v>0</v>
      </c>
      <c r="AP69" s="37">
        <v>0</v>
      </c>
      <c r="AQ69" s="37">
        <v>0</v>
      </c>
      <c r="AR69" s="37">
        <v>0</v>
      </c>
      <c r="AS69" s="37">
        <v>0</v>
      </c>
      <c r="AT69" s="37">
        <v>0</v>
      </c>
      <c r="AU69" s="37">
        <v>0</v>
      </c>
      <c r="AV69" s="37">
        <v>0</v>
      </c>
      <c r="AW69" s="37">
        <v>0</v>
      </c>
      <c r="AX69" s="37">
        <v>0</v>
      </c>
      <c r="AY69" s="37">
        <f>SUM(AN69:AX69)</f>
        <v>0</v>
      </c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</row>
    <row r="70" spans="1:171" ht="15" customHeight="1" x14ac:dyDescent="0.35">
      <c r="A70" s="14" t="s">
        <v>115</v>
      </c>
      <c r="B70" s="23"/>
      <c r="C70" s="24" t="s">
        <v>116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f t="shared" si="40"/>
        <v>0</v>
      </c>
      <c r="O70" s="59"/>
      <c r="P70" s="37">
        <v>0</v>
      </c>
      <c r="Q70" s="37">
        <v>478.54241618828291</v>
      </c>
      <c r="R70" s="37">
        <v>0</v>
      </c>
      <c r="S70" s="37">
        <v>0</v>
      </c>
      <c r="T70" s="37">
        <v>0</v>
      </c>
      <c r="U70" s="37">
        <v>0</v>
      </c>
      <c r="V70" s="37">
        <v>0</v>
      </c>
      <c r="W70" s="37">
        <v>0</v>
      </c>
      <c r="X70" s="37">
        <v>0</v>
      </c>
      <c r="Y70" s="37">
        <v>0</v>
      </c>
      <c r="Z70" s="37">
        <f>SUM(P70:Y70)</f>
        <v>478.54241618828291</v>
      </c>
      <c r="AA70" s="60"/>
      <c r="AB70" s="37">
        <v>0</v>
      </c>
      <c r="AC70" s="37">
        <v>0</v>
      </c>
      <c r="AD70" s="37">
        <v>0</v>
      </c>
      <c r="AE70" s="37">
        <v>0</v>
      </c>
      <c r="AF70" s="37">
        <v>0</v>
      </c>
      <c r="AG70" s="37">
        <v>196337.70494296594</v>
      </c>
      <c r="AH70" s="37">
        <v>0</v>
      </c>
      <c r="AI70" s="37">
        <v>0</v>
      </c>
      <c r="AJ70" s="37">
        <v>0</v>
      </c>
      <c r="AK70" s="37">
        <v>0</v>
      </c>
      <c r="AL70" s="37">
        <f>SUM(AB70:AK70)</f>
        <v>196337.70494296594</v>
      </c>
      <c r="AM70" s="61"/>
      <c r="AN70" s="37">
        <v>0</v>
      </c>
      <c r="AO70" s="37">
        <v>0</v>
      </c>
      <c r="AP70" s="37">
        <v>0</v>
      </c>
      <c r="AQ70" s="37">
        <v>0</v>
      </c>
      <c r="AR70" s="37">
        <v>0</v>
      </c>
      <c r="AS70" s="37">
        <v>0</v>
      </c>
      <c r="AT70" s="37">
        <v>0</v>
      </c>
      <c r="AU70" s="37">
        <v>0</v>
      </c>
      <c r="AV70" s="37">
        <v>0</v>
      </c>
      <c r="AW70" s="37">
        <v>0</v>
      </c>
      <c r="AX70" s="37">
        <v>0</v>
      </c>
      <c r="AY70" s="37">
        <f>SUM(AN70:AX70)</f>
        <v>0</v>
      </c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</row>
    <row r="71" spans="1:171" ht="15" customHeight="1" x14ac:dyDescent="0.35">
      <c r="A71" s="20">
        <v>60699</v>
      </c>
      <c r="B71" s="23"/>
      <c r="C71" s="26" t="s">
        <v>117</v>
      </c>
      <c r="D71" s="40">
        <f t="shared" ref="D71:M71" si="41">SUM(D62+D63+D65+D66+D68+D69+D70)</f>
        <v>0</v>
      </c>
      <c r="E71" s="40">
        <f t="shared" si="41"/>
        <v>0</v>
      </c>
      <c r="F71" s="40">
        <f t="shared" si="41"/>
        <v>0</v>
      </c>
      <c r="G71" s="40">
        <f t="shared" si="41"/>
        <v>0</v>
      </c>
      <c r="H71" s="40">
        <f t="shared" si="41"/>
        <v>0</v>
      </c>
      <c r="I71" s="40">
        <f t="shared" si="41"/>
        <v>0</v>
      </c>
      <c r="J71" s="40">
        <f t="shared" si="41"/>
        <v>0</v>
      </c>
      <c r="K71" s="40">
        <f t="shared" si="41"/>
        <v>0</v>
      </c>
      <c r="L71" s="40">
        <f t="shared" si="41"/>
        <v>12260309.033956597</v>
      </c>
      <c r="M71" s="40">
        <f t="shared" si="41"/>
        <v>0</v>
      </c>
      <c r="N71" s="40">
        <f t="shared" ref="N71" si="42">SUM(N61:N70)</f>
        <v>12260309.033956597</v>
      </c>
      <c r="O71" s="59"/>
      <c r="P71" s="40">
        <f t="shared" ref="P71:Y71" si="43">SUM(P62+P63+P65+P66+P68+P69+P70)</f>
        <v>0</v>
      </c>
      <c r="Q71" s="40">
        <f t="shared" si="43"/>
        <v>514.212907563312</v>
      </c>
      <c r="R71" s="40">
        <f t="shared" si="43"/>
        <v>0</v>
      </c>
      <c r="S71" s="40">
        <f t="shared" si="43"/>
        <v>0</v>
      </c>
      <c r="T71" s="40">
        <f t="shared" si="43"/>
        <v>0</v>
      </c>
      <c r="U71" s="40">
        <f t="shared" si="43"/>
        <v>0</v>
      </c>
      <c r="V71" s="40">
        <f t="shared" si="43"/>
        <v>0</v>
      </c>
      <c r="W71" s="40">
        <f t="shared" si="43"/>
        <v>0</v>
      </c>
      <c r="X71" s="40">
        <f t="shared" si="43"/>
        <v>17365896.714137666</v>
      </c>
      <c r="Y71" s="40">
        <f t="shared" si="43"/>
        <v>0</v>
      </c>
      <c r="Z71" s="40">
        <f t="shared" ref="Z71" si="44">SUM(Z61:Z70)</f>
        <v>17366410.92704523</v>
      </c>
      <c r="AA71" s="60"/>
      <c r="AB71" s="40">
        <f t="shared" ref="AB71:AK71" si="45">SUM(AB62+AB63+AB65+AB66+AB68+AB69+AB70)</f>
        <v>0</v>
      </c>
      <c r="AC71" s="40">
        <f t="shared" si="45"/>
        <v>0</v>
      </c>
      <c r="AD71" s="40">
        <f t="shared" si="45"/>
        <v>0</v>
      </c>
      <c r="AE71" s="40">
        <f t="shared" si="45"/>
        <v>0</v>
      </c>
      <c r="AF71" s="40">
        <f t="shared" si="45"/>
        <v>0</v>
      </c>
      <c r="AG71" s="40">
        <f t="shared" si="45"/>
        <v>196337.70494296594</v>
      </c>
      <c r="AH71" s="40">
        <f t="shared" si="45"/>
        <v>0</v>
      </c>
      <c r="AI71" s="40">
        <f t="shared" si="45"/>
        <v>0</v>
      </c>
      <c r="AJ71" s="40">
        <f t="shared" si="45"/>
        <v>16487847.12531407</v>
      </c>
      <c r="AK71" s="40">
        <f t="shared" si="45"/>
        <v>0</v>
      </c>
      <c r="AL71" s="40">
        <f>SUM(AL61:AL70)</f>
        <v>16684184.830257036</v>
      </c>
      <c r="AM71" s="61"/>
      <c r="AN71" s="40">
        <f t="shared" ref="AN71:AX71" si="46">SUM(AN62+AN63+AN65+AN66+AN68+AN69+AN70)</f>
        <v>0</v>
      </c>
      <c r="AO71" s="40">
        <f t="shared" si="46"/>
        <v>247839.04335287382</v>
      </c>
      <c r="AP71" s="40">
        <f t="shared" si="46"/>
        <v>0</v>
      </c>
      <c r="AQ71" s="40">
        <f t="shared" si="46"/>
        <v>0</v>
      </c>
      <c r="AR71" s="40">
        <f t="shared" si="46"/>
        <v>0</v>
      </c>
      <c r="AS71" s="40">
        <f t="shared" si="46"/>
        <v>0</v>
      </c>
      <c r="AT71" s="40">
        <f>SUM(AT62+AT63+AT65+AT66+AT68+AT69+AT70)</f>
        <v>0</v>
      </c>
      <c r="AU71" s="40">
        <f t="shared" si="46"/>
        <v>0</v>
      </c>
      <c r="AV71" s="40">
        <f t="shared" si="46"/>
        <v>0</v>
      </c>
      <c r="AW71" s="40">
        <f t="shared" si="46"/>
        <v>12996002.982319089</v>
      </c>
      <c r="AX71" s="40">
        <f t="shared" si="46"/>
        <v>0</v>
      </c>
      <c r="AY71" s="40">
        <f>SUM(AY61:AY70)</f>
        <v>13243842.025671963</v>
      </c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</row>
    <row r="72" spans="1:171" ht="15" customHeight="1" x14ac:dyDescent="0.35">
      <c r="A72" s="14"/>
      <c r="B72" s="23"/>
      <c r="C72" s="26" t="s">
        <v>118</v>
      </c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59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60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61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  <c r="FN72" s="16"/>
      <c r="FO72" s="16"/>
    </row>
    <row r="73" spans="1:171" ht="15" customHeight="1" x14ac:dyDescent="0.35">
      <c r="A73" s="14" t="s">
        <v>119</v>
      </c>
      <c r="B73" s="23"/>
      <c r="C73" s="25" t="s">
        <v>120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3603870.0379592222</v>
      </c>
      <c r="K73" s="37">
        <v>0</v>
      </c>
      <c r="L73" s="37">
        <v>487755.29192212876</v>
      </c>
      <c r="M73" s="37">
        <v>0</v>
      </c>
      <c r="N73" s="37">
        <f>SUM(D73:M73)</f>
        <v>4091625.329881351</v>
      </c>
      <c r="O73" s="59"/>
      <c r="P73" s="37">
        <v>0</v>
      </c>
      <c r="Q73" s="37">
        <v>0</v>
      </c>
      <c r="R73" s="37">
        <v>0</v>
      </c>
      <c r="S73" s="37">
        <v>0</v>
      </c>
      <c r="T73" s="37">
        <v>0</v>
      </c>
      <c r="U73" s="37">
        <v>0</v>
      </c>
      <c r="V73" s="37">
        <v>2550563.4492696789</v>
      </c>
      <c r="W73" s="37">
        <v>0</v>
      </c>
      <c r="X73" s="37">
        <v>390965.24858672544</v>
      </c>
      <c r="Y73" s="37">
        <v>0</v>
      </c>
      <c r="Z73" s="37">
        <f>SUM(P73:Y73)</f>
        <v>2941528.6978564044</v>
      </c>
      <c r="AA73" s="60"/>
      <c r="AB73" s="37">
        <v>0</v>
      </c>
      <c r="AC73" s="37">
        <v>0</v>
      </c>
      <c r="AD73" s="37">
        <v>0</v>
      </c>
      <c r="AE73" s="37">
        <v>0</v>
      </c>
      <c r="AF73" s="37">
        <v>0</v>
      </c>
      <c r="AG73" s="37">
        <v>0</v>
      </c>
      <c r="AH73" s="37">
        <v>2157875.1709065544</v>
      </c>
      <c r="AI73" s="37">
        <v>0</v>
      </c>
      <c r="AJ73" s="37">
        <v>149682.56437077653</v>
      </c>
      <c r="AK73" s="37">
        <v>0</v>
      </c>
      <c r="AL73" s="37">
        <f>SUM(AB73:AK73)</f>
        <v>2307557.735277331</v>
      </c>
      <c r="AM73" s="61"/>
      <c r="AN73" s="37">
        <v>0</v>
      </c>
      <c r="AO73" s="37">
        <v>106452.88115967183</v>
      </c>
      <c r="AP73" s="37">
        <v>0</v>
      </c>
      <c r="AQ73" s="37">
        <v>0</v>
      </c>
      <c r="AR73" s="37">
        <v>0</v>
      </c>
      <c r="AS73" s="37">
        <v>0</v>
      </c>
      <c r="AT73" s="37">
        <v>0</v>
      </c>
      <c r="AU73" s="37">
        <v>2262273.9677229975</v>
      </c>
      <c r="AV73" s="37">
        <v>0</v>
      </c>
      <c r="AW73" s="37">
        <v>153356.33995368335</v>
      </c>
      <c r="AX73" s="37">
        <v>0</v>
      </c>
      <c r="AY73" s="37">
        <f>SUM(AN73:AX73)</f>
        <v>2522083.1888363529</v>
      </c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/>
      <c r="FC73" s="16"/>
      <c r="FD73" s="16"/>
      <c r="FE73" s="16"/>
      <c r="FF73" s="16"/>
      <c r="FG73" s="16"/>
      <c r="FH73" s="16"/>
      <c r="FI73" s="16"/>
      <c r="FJ73" s="16"/>
      <c r="FK73" s="16"/>
      <c r="FL73" s="16"/>
      <c r="FM73" s="16"/>
      <c r="FN73" s="16"/>
      <c r="FO73" s="16"/>
    </row>
    <row r="74" spans="1:171" ht="15" customHeight="1" x14ac:dyDescent="0.35">
      <c r="A74" s="14" t="s">
        <v>121</v>
      </c>
      <c r="B74" s="23"/>
      <c r="C74" s="25" t="s">
        <v>90</v>
      </c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59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60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61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16"/>
      <c r="FH74" s="16"/>
      <c r="FI74" s="16"/>
      <c r="FJ74" s="16"/>
      <c r="FK74" s="16"/>
      <c r="FL74" s="16"/>
      <c r="FM74" s="16"/>
      <c r="FN74" s="16"/>
      <c r="FO74" s="16"/>
    </row>
    <row r="75" spans="1:171" ht="15" customHeight="1" x14ac:dyDescent="0.35">
      <c r="A75" s="14" t="s">
        <v>122</v>
      </c>
      <c r="B75" s="23"/>
      <c r="C75" s="24" t="s">
        <v>123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7">
        <v>8824480.1535787061</v>
      </c>
      <c r="M75" s="37">
        <v>0</v>
      </c>
      <c r="N75" s="37">
        <f>SUM(D75:M75)</f>
        <v>8824480.1535787061</v>
      </c>
      <c r="O75" s="59"/>
      <c r="P75" s="37">
        <v>0</v>
      </c>
      <c r="Q75" s="37">
        <v>4018801.6299999985</v>
      </c>
      <c r="R75" s="37">
        <v>0</v>
      </c>
      <c r="S75" s="37">
        <v>0</v>
      </c>
      <c r="T75" s="37">
        <v>0</v>
      </c>
      <c r="U75" s="37">
        <v>0</v>
      </c>
      <c r="V75" s="37">
        <v>1462527.9048313387</v>
      </c>
      <c r="W75" s="37">
        <v>0</v>
      </c>
      <c r="X75" s="37">
        <v>-1.7500403337180614E-3</v>
      </c>
      <c r="Y75" s="37">
        <v>0</v>
      </c>
      <c r="Z75" s="37">
        <f>SUM(P75:Y75)</f>
        <v>5481329.5330812968</v>
      </c>
      <c r="AA75" s="60"/>
      <c r="AB75" s="37">
        <v>0</v>
      </c>
      <c r="AC75" s="37">
        <v>4244304.823599143</v>
      </c>
      <c r="AD75" s="37">
        <v>0</v>
      </c>
      <c r="AE75" s="37">
        <v>0</v>
      </c>
      <c r="AF75" s="37">
        <v>0</v>
      </c>
      <c r="AG75" s="37">
        <v>0</v>
      </c>
      <c r="AH75" s="37">
        <v>1473059.547824838</v>
      </c>
      <c r="AI75" s="37">
        <v>0</v>
      </c>
      <c r="AJ75" s="37">
        <v>0</v>
      </c>
      <c r="AK75" s="37">
        <v>0</v>
      </c>
      <c r="AL75" s="37">
        <f>SUM(AB75:AK75)</f>
        <v>5717364.3714239812</v>
      </c>
      <c r="AM75" s="61"/>
      <c r="AN75" s="37">
        <v>0</v>
      </c>
      <c r="AO75" s="37">
        <v>897790.98868703842</v>
      </c>
      <c r="AP75" s="37">
        <v>0</v>
      </c>
      <c r="AQ75" s="37">
        <v>0</v>
      </c>
      <c r="AR75" s="37">
        <v>3515.0910755233981</v>
      </c>
      <c r="AS75" s="37">
        <v>0</v>
      </c>
      <c r="AT75" s="37">
        <v>0</v>
      </c>
      <c r="AU75" s="37">
        <v>1344738.8339882717</v>
      </c>
      <c r="AV75" s="37">
        <v>0</v>
      </c>
      <c r="AW75" s="37">
        <v>0</v>
      </c>
      <c r="AX75" s="37">
        <v>0</v>
      </c>
      <c r="AY75" s="37">
        <f>SUM(AN75:AX75)</f>
        <v>2246044.9137508334</v>
      </c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  <c r="FH75" s="16"/>
      <c r="FI75" s="16"/>
      <c r="FJ75" s="16"/>
      <c r="FK75" s="16"/>
      <c r="FL75" s="16"/>
      <c r="FM75" s="16"/>
      <c r="FN75" s="16"/>
      <c r="FO75" s="16"/>
    </row>
    <row r="76" spans="1:171" ht="15" customHeight="1" x14ac:dyDescent="0.35">
      <c r="A76" s="20">
        <v>60799</v>
      </c>
      <c r="B76" s="23"/>
      <c r="C76" s="26" t="s">
        <v>124</v>
      </c>
      <c r="D76" s="40">
        <f t="shared" ref="D76:M76" si="47">SUM(D73:D75)</f>
        <v>0</v>
      </c>
      <c r="E76" s="40">
        <f t="shared" si="47"/>
        <v>0</v>
      </c>
      <c r="F76" s="40">
        <f t="shared" si="47"/>
        <v>0</v>
      </c>
      <c r="G76" s="40">
        <f t="shared" si="47"/>
        <v>0</v>
      </c>
      <c r="H76" s="40">
        <f t="shared" si="47"/>
        <v>0</v>
      </c>
      <c r="I76" s="40">
        <f t="shared" si="47"/>
        <v>0</v>
      </c>
      <c r="J76" s="40">
        <f t="shared" si="47"/>
        <v>3603870.0379592222</v>
      </c>
      <c r="K76" s="40">
        <f t="shared" si="47"/>
        <v>0</v>
      </c>
      <c r="L76" s="40">
        <f t="shared" si="47"/>
        <v>9312235.4455008358</v>
      </c>
      <c r="M76" s="40">
        <f t="shared" si="47"/>
        <v>0</v>
      </c>
      <c r="N76" s="40">
        <f t="shared" ref="N76" si="48">SUM(N73:N75)</f>
        <v>12916105.483460058</v>
      </c>
      <c r="O76" s="59"/>
      <c r="P76" s="40">
        <f t="shared" ref="P76:Y76" si="49">SUM(P73:P75)</f>
        <v>0</v>
      </c>
      <c r="Q76" s="40">
        <f t="shared" si="49"/>
        <v>4018801.6299999985</v>
      </c>
      <c r="R76" s="40">
        <f t="shared" si="49"/>
        <v>0</v>
      </c>
      <c r="S76" s="40">
        <f t="shared" si="49"/>
        <v>0</v>
      </c>
      <c r="T76" s="40">
        <f t="shared" si="49"/>
        <v>0</v>
      </c>
      <c r="U76" s="40">
        <f t="shared" si="49"/>
        <v>0</v>
      </c>
      <c r="V76" s="40">
        <f t="shared" si="49"/>
        <v>4013091.3541010176</v>
      </c>
      <c r="W76" s="40">
        <f t="shared" si="49"/>
        <v>0</v>
      </c>
      <c r="X76" s="40">
        <f t="shared" si="49"/>
        <v>390965.24683668511</v>
      </c>
      <c r="Y76" s="40">
        <f t="shared" si="49"/>
        <v>0</v>
      </c>
      <c r="Z76" s="40">
        <f t="shared" ref="Z76" si="50">SUM(Z73:Z75)</f>
        <v>8422858.2309377007</v>
      </c>
      <c r="AA76" s="60"/>
      <c r="AB76" s="40">
        <f t="shared" ref="AB76:AK76" si="51">SUM(AB73:AB75)</f>
        <v>0</v>
      </c>
      <c r="AC76" s="40">
        <f t="shared" si="51"/>
        <v>4244304.823599143</v>
      </c>
      <c r="AD76" s="40">
        <f t="shared" si="51"/>
        <v>0</v>
      </c>
      <c r="AE76" s="40">
        <f t="shared" si="51"/>
        <v>0</v>
      </c>
      <c r="AF76" s="40">
        <f t="shared" si="51"/>
        <v>0</v>
      </c>
      <c r="AG76" s="40">
        <f t="shared" si="51"/>
        <v>0</v>
      </c>
      <c r="AH76" s="40">
        <f t="shared" si="51"/>
        <v>3630934.7187313922</v>
      </c>
      <c r="AI76" s="40">
        <f t="shared" si="51"/>
        <v>0</v>
      </c>
      <c r="AJ76" s="40">
        <f t="shared" si="51"/>
        <v>149682.56437077653</v>
      </c>
      <c r="AK76" s="40">
        <f t="shared" si="51"/>
        <v>0</v>
      </c>
      <c r="AL76" s="40">
        <f>SUM(AL73:AL75)</f>
        <v>8024922.1067013126</v>
      </c>
      <c r="AM76" s="61"/>
      <c r="AN76" s="40">
        <f t="shared" ref="AN76:AX76" si="52">SUM(AN73:AN75)</f>
        <v>0</v>
      </c>
      <c r="AO76" s="40">
        <f t="shared" si="52"/>
        <v>1004243.8698467102</v>
      </c>
      <c r="AP76" s="40">
        <f t="shared" si="52"/>
        <v>0</v>
      </c>
      <c r="AQ76" s="40">
        <f t="shared" si="52"/>
        <v>0</v>
      </c>
      <c r="AR76" s="40">
        <f t="shared" si="52"/>
        <v>3515.0910755233981</v>
      </c>
      <c r="AS76" s="40">
        <f t="shared" si="52"/>
        <v>0</v>
      </c>
      <c r="AT76" s="40">
        <f>SUM(AT73:AT75)</f>
        <v>0</v>
      </c>
      <c r="AU76" s="40">
        <f t="shared" si="52"/>
        <v>3607012.8017112692</v>
      </c>
      <c r="AV76" s="40">
        <f t="shared" si="52"/>
        <v>0</v>
      </c>
      <c r="AW76" s="40">
        <f t="shared" si="52"/>
        <v>153356.33995368335</v>
      </c>
      <c r="AX76" s="40">
        <f t="shared" si="52"/>
        <v>0</v>
      </c>
      <c r="AY76" s="40">
        <f>SUM(AY73:AY75)</f>
        <v>4768128.1025871858</v>
      </c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16"/>
      <c r="FM76" s="16"/>
      <c r="FN76" s="16"/>
      <c r="FO76" s="16"/>
    </row>
    <row r="77" spans="1:171" ht="15" customHeight="1" x14ac:dyDescent="0.35">
      <c r="A77" s="14"/>
      <c r="B77" s="23"/>
      <c r="C77" s="26" t="s">
        <v>125</v>
      </c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59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60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61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16"/>
      <c r="FM77" s="16"/>
      <c r="FN77" s="16"/>
      <c r="FO77" s="16"/>
    </row>
    <row r="78" spans="1:171" ht="15" customHeight="1" x14ac:dyDescent="0.35">
      <c r="A78" s="14" t="s">
        <v>126</v>
      </c>
      <c r="B78" s="23"/>
      <c r="C78" s="24" t="s">
        <v>127</v>
      </c>
      <c r="D78" s="37">
        <v>0</v>
      </c>
      <c r="E78" s="37">
        <v>253417.61775245843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265876.11012178165</v>
      </c>
      <c r="M78" s="37">
        <v>0</v>
      </c>
      <c r="N78" s="37">
        <f>SUM(D78:M78)</f>
        <v>519293.72787424008</v>
      </c>
      <c r="O78" s="59"/>
      <c r="P78" s="37">
        <v>0</v>
      </c>
      <c r="Q78" s="37">
        <v>105701.9653630442</v>
      </c>
      <c r="R78" s="37">
        <v>31121.728337284851</v>
      </c>
      <c r="S78" s="37">
        <v>0</v>
      </c>
      <c r="T78" s="37">
        <v>0</v>
      </c>
      <c r="U78" s="37">
        <v>0</v>
      </c>
      <c r="V78" s="37">
        <v>0</v>
      </c>
      <c r="W78" s="37">
        <v>0</v>
      </c>
      <c r="X78" s="37">
        <v>234551.52532819033</v>
      </c>
      <c r="Y78" s="37">
        <v>0</v>
      </c>
      <c r="Z78" s="37">
        <f>SUM(P78:Y78)</f>
        <v>371375.21902851935</v>
      </c>
      <c r="AA78" s="60"/>
      <c r="AB78" s="37">
        <v>0</v>
      </c>
      <c r="AC78" s="37">
        <v>93453.481206770171</v>
      </c>
      <c r="AD78" s="37">
        <v>31882.892455412577</v>
      </c>
      <c r="AE78" s="37">
        <v>0</v>
      </c>
      <c r="AF78" s="37">
        <v>0</v>
      </c>
      <c r="AG78" s="37">
        <v>165.38717123653728</v>
      </c>
      <c r="AH78" s="37">
        <v>0</v>
      </c>
      <c r="AI78" s="37">
        <v>0</v>
      </c>
      <c r="AJ78" s="37">
        <v>246166.94543965263</v>
      </c>
      <c r="AK78" s="37">
        <v>0</v>
      </c>
      <c r="AL78" s="37">
        <f>SUM(AB78:AK78)</f>
        <v>371668.70627307193</v>
      </c>
      <c r="AM78" s="61"/>
      <c r="AN78" s="37">
        <v>0</v>
      </c>
      <c r="AO78" s="37">
        <v>21068.260475129577</v>
      </c>
      <c r="AP78" s="37">
        <v>8262.1334347701613</v>
      </c>
      <c r="AQ78" s="37">
        <v>0</v>
      </c>
      <c r="AR78" s="37">
        <v>212.04458165361231</v>
      </c>
      <c r="AS78" s="37">
        <v>0</v>
      </c>
      <c r="AT78" s="37">
        <v>0</v>
      </c>
      <c r="AU78" s="37">
        <v>0</v>
      </c>
      <c r="AV78" s="37">
        <v>0</v>
      </c>
      <c r="AW78" s="37">
        <v>31356.678637499055</v>
      </c>
      <c r="AX78" s="37">
        <v>0</v>
      </c>
      <c r="AY78" s="37">
        <f>SUM(AN78:AX78)</f>
        <v>60899.117129052407</v>
      </c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</row>
    <row r="79" spans="1:171" ht="15" customHeight="1" x14ac:dyDescent="0.35">
      <c r="A79" s="14" t="s">
        <v>128</v>
      </c>
      <c r="B79" s="23"/>
      <c r="C79" s="24" t="s">
        <v>129</v>
      </c>
      <c r="D79" s="37">
        <v>0</v>
      </c>
      <c r="E79" s="37">
        <v>66278.011072625741</v>
      </c>
      <c r="F79" s="37">
        <v>0</v>
      </c>
      <c r="G79" s="37">
        <v>0</v>
      </c>
      <c r="H79" s="37">
        <v>0</v>
      </c>
      <c r="I79" s="37">
        <v>256466.56730094363</v>
      </c>
      <c r="J79" s="37">
        <v>67902.227521882014</v>
      </c>
      <c r="K79" s="37">
        <v>0</v>
      </c>
      <c r="L79" s="37">
        <v>69553.119463928393</v>
      </c>
      <c r="M79" s="37">
        <v>0</v>
      </c>
      <c r="N79" s="37">
        <f>SUM(D79:M79)</f>
        <v>460199.92535937973</v>
      </c>
      <c r="O79" s="59"/>
      <c r="P79" s="37">
        <v>0</v>
      </c>
      <c r="Q79" s="37">
        <v>13798.290609635456</v>
      </c>
      <c r="R79" s="37">
        <v>0</v>
      </c>
      <c r="S79" s="37">
        <v>0</v>
      </c>
      <c r="T79" s="37">
        <v>0</v>
      </c>
      <c r="U79" s="37">
        <v>72960.633503851612</v>
      </c>
      <c r="V79" s="37">
        <v>91719.651430438855</v>
      </c>
      <c r="W79" s="37">
        <v>0</v>
      </c>
      <c r="X79" s="37">
        <v>29721.900937243787</v>
      </c>
      <c r="Y79" s="37">
        <v>0</v>
      </c>
      <c r="Z79" s="37">
        <f>SUM(P79:Y79)</f>
        <v>208200.4764811697</v>
      </c>
      <c r="AA79" s="60"/>
      <c r="AB79" s="37">
        <v>0</v>
      </c>
      <c r="AC79" s="37">
        <v>1023.366523366882</v>
      </c>
      <c r="AD79" s="37">
        <v>0</v>
      </c>
      <c r="AE79" s="37">
        <v>0</v>
      </c>
      <c r="AF79" s="37">
        <v>0</v>
      </c>
      <c r="AG79" s="37">
        <v>9863.6181385869986</v>
      </c>
      <c r="AH79" s="37">
        <v>107962.26590038236</v>
      </c>
      <c r="AI79" s="37">
        <v>0</v>
      </c>
      <c r="AJ79" s="37">
        <v>2695.6621398087868</v>
      </c>
      <c r="AK79" s="37">
        <v>0</v>
      </c>
      <c r="AL79" s="37">
        <f>SUM(AB79:AK79)</f>
        <v>121544.91270214503</v>
      </c>
      <c r="AM79" s="61"/>
      <c r="AN79" s="37">
        <v>0</v>
      </c>
      <c r="AO79" s="37">
        <v>9335.0479298535083</v>
      </c>
      <c r="AP79" s="37">
        <v>0</v>
      </c>
      <c r="AQ79" s="37">
        <v>0</v>
      </c>
      <c r="AR79" s="37">
        <v>0</v>
      </c>
      <c r="AS79" s="37">
        <v>311.07938559759049</v>
      </c>
      <c r="AT79" s="37">
        <v>0</v>
      </c>
      <c r="AU79" s="37">
        <v>2972.8598610811059</v>
      </c>
      <c r="AV79" s="37">
        <v>0</v>
      </c>
      <c r="AW79" s="37">
        <v>16579.272418556884</v>
      </c>
      <c r="AX79" s="37">
        <v>0</v>
      </c>
      <c r="AY79" s="37">
        <f>SUM(AN79:AX79)</f>
        <v>29198.25959508909</v>
      </c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  <c r="EI79" s="16"/>
      <c r="EJ79" s="16"/>
      <c r="EK79" s="16"/>
      <c r="EL79" s="16"/>
      <c r="EM79" s="16"/>
      <c r="EN79" s="16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6"/>
      <c r="EZ79" s="16"/>
      <c r="FA79" s="16"/>
      <c r="FB79" s="16"/>
      <c r="FC79" s="16"/>
      <c r="FD79" s="16"/>
      <c r="FE79" s="16"/>
      <c r="FF79" s="16"/>
      <c r="FG79" s="16"/>
      <c r="FH79" s="16"/>
      <c r="FI79" s="16"/>
      <c r="FJ79" s="16"/>
      <c r="FK79" s="16"/>
      <c r="FL79" s="16"/>
      <c r="FM79" s="16"/>
      <c r="FN79" s="16"/>
      <c r="FO79" s="16"/>
    </row>
    <row r="80" spans="1:171" ht="15" customHeight="1" x14ac:dyDescent="0.35">
      <c r="A80" s="14" t="s">
        <v>130</v>
      </c>
      <c r="B80" s="23"/>
      <c r="C80" s="24" t="s">
        <v>131</v>
      </c>
      <c r="D80" s="37">
        <v>0</v>
      </c>
      <c r="E80" s="37">
        <v>0</v>
      </c>
      <c r="F80" s="37">
        <v>0</v>
      </c>
      <c r="G80" s="37">
        <v>0</v>
      </c>
      <c r="H80" s="37">
        <v>0</v>
      </c>
      <c r="I80" s="37">
        <v>0</v>
      </c>
      <c r="J80" s="37">
        <v>0</v>
      </c>
      <c r="K80" s="37">
        <v>0</v>
      </c>
      <c r="L80" s="37">
        <v>0</v>
      </c>
      <c r="M80" s="37">
        <v>0</v>
      </c>
      <c r="N80" s="37">
        <f>SUM(D80:M80)</f>
        <v>0</v>
      </c>
      <c r="O80" s="59"/>
      <c r="P80" s="37">
        <v>0</v>
      </c>
      <c r="Q80" s="37">
        <v>0</v>
      </c>
      <c r="R80" s="37">
        <v>0</v>
      </c>
      <c r="S80" s="37">
        <v>0</v>
      </c>
      <c r="T80" s="37">
        <v>0</v>
      </c>
      <c r="U80" s="37">
        <v>0</v>
      </c>
      <c r="V80" s="37">
        <v>0</v>
      </c>
      <c r="W80" s="37">
        <v>0</v>
      </c>
      <c r="X80" s="37">
        <v>0</v>
      </c>
      <c r="Y80" s="37">
        <v>0</v>
      </c>
      <c r="Z80" s="37">
        <f>SUM(P80:Y80)</f>
        <v>0</v>
      </c>
      <c r="AA80" s="60"/>
      <c r="AB80" s="37">
        <v>0</v>
      </c>
      <c r="AC80" s="37">
        <v>0</v>
      </c>
      <c r="AD80" s="37">
        <v>0</v>
      </c>
      <c r="AE80" s="37">
        <v>0</v>
      </c>
      <c r="AF80" s="37">
        <v>0</v>
      </c>
      <c r="AG80" s="37">
        <v>0</v>
      </c>
      <c r="AH80" s="37">
        <v>0</v>
      </c>
      <c r="AI80" s="37">
        <v>0</v>
      </c>
      <c r="AJ80" s="37">
        <v>0</v>
      </c>
      <c r="AK80" s="37">
        <v>0</v>
      </c>
      <c r="AL80" s="37">
        <f>SUM(AB80:AK80)</f>
        <v>0</v>
      </c>
      <c r="AM80" s="61"/>
      <c r="AN80" s="37">
        <v>0</v>
      </c>
      <c r="AO80" s="37">
        <v>0</v>
      </c>
      <c r="AP80" s="37">
        <v>0</v>
      </c>
      <c r="AQ80" s="37">
        <v>0</v>
      </c>
      <c r="AR80" s="37">
        <v>0</v>
      </c>
      <c r="AS80" s="37">
        <v>0</v>
      </c>
      <c r="AT80" s="37">
        <v>0</v>
      </c>
      <c r="AU80" s="37">
        <v>0</v>
      </c>
      <c r="AV80" s="37">
        <v>0</v>
      </c>
      <c r="AW80" s="37">
        <v>0</v>
      </c>
      <c r="AX80" s="37">
        <v>0</v>
      </c>
      <c r="AY80" s="37">
        <f>SUM(AN80:AX80)</f>
        <v>0</v>
      </c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/>
      <c r="FI80" s="16"/>
      <c r="FJ80" s="16"/>
      <c r="FK80" s="16"/>
      <c r="FL80" s="16"/>
      <c r="FM80" s="16"/>
      <c r="FN80" s="16"/>
      <c r="FO80" s="16"/>
    </row>
    <row r="81" spans="1:171" ht="15" customHeight="1" x14ac:dyDescent="0.35">
      <c r="A81" s="20">
        <v>60899</v>
      </c>
      <c r="B81" s="23"/>
      <c r="C81" s="27" t="s">
        <v>132</v>
      </c>
      <c r="D81" s="40">
        <f t="shared" ref="D81:M81" si="53">SUM(D78:D80)</f>
        <v>0</v>
      </c>
      <c r="E81" s="40">
        <f t="shared" si="53"/>
        <v>319695.62882508419</v>
      </c>
      <c r="F81" s="40">
        <f t="shared" si="53"/>
        <v>0</v>
      </c>
      <c r="G81" s="40">
        <f t="shared" si="53"/>
        <v>0</v>
      </c>
      <c r="H81" s="40">
        <f t="shared" si="53"/>
        <v>0</v>
      </c>
      <c r="I81" s="40">
        <f t="shared" si="53"/>
        <v>256466.56730094363</v>
      </c>
      <c r="J81" s="40">
        <f t="shared" si="53"/>
        <v>67902.227521882014</v>
      </c>
      <c r="K81" s="40">
        <f t="shared" si="53"/>
        <v>0</v>
      </c>
      <c r="L81" s="40">
        <f t="shared" si="53"/>
        <v>335429.22958571004</v>
      </c>
      <c r="M81" s="40">
        <f t="shared" si="53"/>
        <v>0</v>
      </c>
      <c r="N81" s="40">
        <f t="shared" ref="N81" si="54">SUM(N78:N80)</f>
        <v>979493.65323361987</v>
      </c>
      <c r="O81" s="59"/>
      <c r="P81" s="40">
        <f t="shared" ref="P81:Y81" si="55">SUM(P78:P80)</f>
        <v>0</v>
      </c>
      <c r="Q81" s="40">
        <f t="shared" si="55"/>
        <v>119500.25597267966</v>
      </c>
      <c r="R81" s="40">
        <f t="shared" si="55"/>
        <v>31121.728337284851</v>
      </c>
      <c r="S81" s="40">
        <f t="shared" si="55"/>
        <v>0</v>
      </c>
      <c r="T81" s="40">
        <f t="shared" si="55"/>
        <v>0</v>
      </c>
      <c r="U81" s="40">
        <f t="shared" si="55"/>
        <v>72960.633503851612</v>
      </c>
      <c r="V81" s="40">
        <f t="shared" si="55"/>
        <v>91719.651430438855</v>
      </c>
      <c r="W81" s="40">
        <f t="shared" si="55"/>
        <v>0</v>
      </c>
      <c r="X81" s="40">
        <f t="shared" si="55"/>
        <v>264273.42626543413</v>
      </c>
      <c r="Y81" s="40">
        <f t="shared" si="55"/>
        <v>0</v>
      </c>
      <c r="Z81" s="40">
        <f t="shared" ref="Z81" si="56">SUM(Z78:Z80)</f>
        <v>579575.69550968905</v>
      </c>
      <c r="AA81" s="60"/>
      <c r="AB81" s="40">
        <f t="shared" ref="AB81:AK81" si="57">SUM(AB78:AB80)</f>
        <v>0</v>
      </c>
      <c r="AC81" s="40">
        <f t="shared" si="57"/>
        <v>94476.847730137059</v>
      </c>
      <c r="AD81" s="40">
        <f t="shared" si="57"/>
        <v>31882.892455412577</v>
      </c>
      <c r="AE81" s="40">
        <f t="shared" si="57"/>
        <v>0</v>
      </c>
      <c r="AF81" s="40">
        <f t="shared" si="57"/>
        <v>0</v>
      </c>
      <c r="AG81" s="40">
        <f t="shared" si="57"/>
        <v>10029.005309823537</v>
      </c>
      <c r="AH81" s="40">
        <f t="shared" si="57"/>
        <v>107962.26590038236</v>
      </c>
      <c r="AI81" s="40">
        <f t="shared" si="57"/>
        <v>0</v>
      </c>
      <c r="AJ81" s="40">
        <f t="shared" si="57"/>
        <v>248862.60757946142</v>
      </c>
      <c r="AK81" s="40">
        <f t="shared" si="57"/>
        <v>0</v>
      </c>
      <c r="AL81" s="40">
        <f>SUM(AL78:AL80)</f>
        <v>493213.61897521699</v>
      </c>
      <c r="AM81" s="61"/>
      <c r="AN81" s="40">
        <f t="shared" ref="AN81:AX81" si="58">SUM(AN78:AN80)</f>
        <v>0</v>
      </c>
      <c r="AO81" s="40">
        <f t="shared" si="58"/>
        <v>30403.308404983087</v>
      </c>
      <c r="AP81" s="40">
        <f t="shared" si="58"/>
        <v>8262.1334347701613</v>
      </c>
      <c r="AQ81" s="40">
        <f t="shared" si="58"/>
        <v>0</v>
      </c>
      <c r="AR81" s="40">
        <f t="shared" si="58"/>
        <v>212.04458165361231</v>
      </c>
      <c r="AS81" s="40">
        <f t="shared" si="58"/>
        <v>311.07938559759049</v>
      </c>
      <c r="AT81" s="40">
        <f>SUM(AT78:AT80)</f>
        <v>0</v>
      </c>
      <c r="AU81" s="40">
        <f t="shared" si="58"/>
        <v>2972.8598610811059</v>
      </c>
      <c r="AV81" s="40">
        <f t="shared" si="58"/>
        <v>0</v>
      </c>
      <c r="AW81" s="40">
        <f t="shared" si="58"/>
        <v>47935.951056055943</v>
      </c>
      <c r="AX81" s="40">
        <f t="shared" si="58"/>
        <v>0</v>
      </c>
      <c r="AY81" s="40">
        <f>SUM(AY78:AY80)</f>
        <v>90097.376724141504</v>
      </c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  <c r="FH81" s="16"/>
      <c r="FI81" s="16"/>
      <c r="FJ81" s="16"/>
      <c r="FK81" s="16"/>
      <c r="FL81" s="16"/>
      <c r="FM81" s="16"/>
      <c r="FN81" s="16"/>
      <c r="FO81" s="16"/>
    </row>
    <row r="82" spans="1:171" ht="15" customHeight="1" x14ac:dyDescent="0.35">
      <c r="A82" s="14"/>
      <c r="B82" s="23"/>
      <c r="C82" s="26" t="s">
        <v>133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59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60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61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  <c r="FC82" s="16"/>
      <c r="FD82" s="16"/>
      <c r="FE82" s="16"/>
      <c r="FF82" s="16"/>
      <c r="FG82" s="16"/>
      <c r="FH82" s="16"/>
      <c r="FI82" s="16"/>
      <c r="FJ82" s="16"/>
      <c r="FK82" s="16"/>
      <c r="FL82" s="16"/>
      <c r="FM82" s="16"/>
      <c r="FN82" s="16"/>
      <c r="FO82" s="16"/>
    </row>
    <row r="83" spans="1:171" ht="15" customHeight="1" x14ac:dyDescent="0.35">
      <c r="A83" s="14" t="s">
        <v>134</v>
      </c>
      <c r="B83" s="23"/>
      <c r="C83" s="24" t="s">
        <v>135</v>
      </c>
      <c r="D83" s="37">
        <v>0</v>
      </c>
      <c r="E83" s="37">
        <v>0</v>
      </c>
      <c r="F83" s="37">
        <v>0</v>
      </c>
      <c r="G83" s="37">
        <v>0</v>
      </c>
      <c r="H83" s="37">
        <v>0</v>
      </c>
      <c r="I83" s="37">
        <v>0</v>
      </c>
      <c r="J83" s="37">
        <v>845444.84</v>
      </c>
      <c r="K83" s="37">
        <v>0</v>
      </c>
      <c r="L83" s="37">
        <v>0</v>
      </c>
      <c r="M83" s="37">
        <v>0</v>
      </c>
      <c r="N83" s="37">
        <f>SUM(D83:M83)</f>
        <v>845444.84</v>
      </c>
      <c r="O83" s="59"/>
      <c r="P83" s="37">
        <v>0</v>
      </c>
      <c r="Q83" s="37">
        <v>0</v>
      </c>
      <c r="R83" s="37">
        <v>0</v>
      </c>
      <c r="S83" s="37">
        <v>0</v>
      </c>
      <c r="T83" s="37">
        <v>0</v>
      </c>
      <c r="U83" s="37">
        <v>0</v>
      </c>
      <c r="V83" s="37">
        <v>1038267.23</v>
      </c>
      <c r="W83" s="37">
        <v>0</v>
      </c>
      <c r="X83" s="37">
        <v>0</v>
      </c>
      <c r="Y83" s="37">
        <v>0</v>
      </c>
      <c r="Z83" s="37">
        <f>SUM(P83:Y83)</f>
        <v>1038267.23</v>
      </c>
      <c r="AA83" s="60"/>
      <c r="AB83" s="37">
        <v>0</v>
      </c>
      <c r="AC83" s="37">
        <v>0</v>
      </c>
      <c r="AD83" s="37">
        <v>0</v>
      </c>
      <c r="AE83" s="37">
        <v>0</v>
      </c>
      <c r="AF83" s="37">
        <v>0</v>
      </c>
      <c r="AG83" s="37">
        <v>0</v>
      </c>
      <c r="AH83" s="37">
        <v>763853.96</v>
      </c>
      <c r="AI83" s="37">
        <v>0</v>
      </c>
      <c r="AJ83" s="37">
        <v>0</v>
      </c>
      <c r="AK83" s="37">
        <v>0</v>
      </c>
      <c r="AL83" s="37">
        <f>SUM(AB83:AK83)</f>
        <v>763853.96</v>
      </c>
      <c r="AM83" s="61"/>
      <c r="AN83" s="37">
        <v>0</v>
      </c>
      <c r="AO83" s="37">
        <v>0</v>
      </c>
      <c r="AP83" s="37">
        <v>0</v>
      </c>
      <c r="AQ83" s="37">
        <v>0</v>
      </c>
      <c r="AR83" s="37">
        <v>0</v>
      </c>
      <c r="AS83" s="37">
        <v>0</v>
      </c>
      <c r="AT83" s="37">
        <v>0</v>
      </c>
      <c r="AU83" s="37">
        <v>368704.03</v>
      </c>
      <c r="AV83" s="37">
        <v>0</v>
      </c>
      <c r="AW83" s="37">
        <v>0</v>
      </c>
      <c r="AX83" s="37">
        <v>0</v>
      </c>
      <c r="AY83" s="37">
        <f>SUM(AN83:AX83)</f>
        <v>368704.03</v>
      </c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  <c r="FH83" s="16"/>
      <c r="FI83" s="16"/>
      <c r="FJ83" s="16"/>
      <c r="FK83" s="16"/>
      <c r="FL83" s="16"/>
      <c r="FM83" s="16"/>
      <c r="FN83" s="16"/>
      <c r="FO83" s="16"/>
    </row>
    <row r="84" spans="1:171" ht="15" customHeight="1" x14ac:dyDescent="0.35">
      <c r="A84" s="14" t="s">
        <v>136</v>
      </c>
      <c r="B84" s="23"/>
      <c r="C84" s="24" t="s">
        <v>137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v>1027204.5866666667</v>
      </c>
      <c r="K84" s="37">
        <v>0</v>
      </c>
      <c r="L84" s="37">
        <v>0</v>
      </c>
      <c r="M84" s="37">
        <v>0</v>
      </c>
      <c r="N84" s="37">
        <f>SUM(D84:M84)</f>
        <v>1027204.5866666667</v>
      </c>
      <c r="O84" s="59"/>
      <c r="P84" s="37">
        <v>0</v>
      </c>
      <c r="Q84" s="37">
        <v>0</v>
      </c>
      <c r="R84" s="37">
        <v>0</v>
      </c>
      <c r="S84" s="37">
        <v>0</v>
      </c>
      <c r="T84" s="37">
        <v>0</v>
      </c>
      <c r="U84" s="37">
        <v>0</v>
      </c>
      <c r="V84" s="37">
        <v>821079.52</v>
      </c>
      <c r="W84" s="37">
        <v>0</v>
      </c>
      <c r="X84" s="37">
        <v>0</v>
      </c>
      <c r="Y84" s="37">
        <v>0</v>
      </c>
      <c r="Z84" s="37">
        <f>SUM(P84:Y84)</f>
        <v>821079.52</v>
      </c>
      <c r="AA84" s="60"/>
      <c r="AB84" s="37">
        <v>0</v>
      </c>
      <c r="AC84" s="37">
        <v>0</v>
      </c>
      <c r="AD84" s="37">
        <v>0</v>
      </c>
      <c r="AE84" s="37">
        <v>0</v>
      </c>
      <c r="AF84" s="37">
        <v>0</v>
      </c>
      <c r="AG84" s="37">
        <v>0</v>
      </c>
      <c r="AH84" s="37">
        <v>821079.48</v>
      </c>
      <c r="AI84" s="37">
        <v>0</v>
      </c>
      <c r="AJ84" s="37">
        <v>0</v>
      </c>
      <c r="AK84" s="37">
        <v>0</v>
      </c>
      <c r="AL84" s="37">
        <f>SUM(AB84:AK84)</f>
        <v>821079.48</v>
      </c>
      <c r="AM84" s="61"/>
      <c r="AN84" s="37">
        <v>0</v>
      </c>
      <c r="AO84" s="37">
        <v>0</v>
      </c>
      <c r="AP84" s="37">
        <v>0</v>
      </c>
      <c r="AQ84" s="37">
        <v>0</v>
      </c>
      <c r="AR84" s="37">
        <v>0</v>
      </c>
      <c r="AS84" s="37">
        <v>0</v>
      </c>
      <c r="AT84" s="37">
        <v>0</v>
      </c>
      <c r="AU84" s="37">
        <v>410539.74</v>
      </c>
      <c r="AV84" s="37">
        <v>0</v>
      </c>
      <c r="AW84" s="37">
        <v>0</v>
      </c>
      <c r="AX84" s="37">
        <v>0</v>
      </c>
      <c r="AY84" s="37">
        <f>SUM(AN84:AX84)</f>
        <v>410539.74</v>
      </c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  <c r="FH84" s="16"/>
      <c r="FI84" s="16"/>
      <c r="FJ84" s="16"/>
      <c r="FK84" s="16"/>
      <c r="FL84" s="16"/>
      <c r="FM84" s="16"/>
      <c r="FN84" s="16"/>
      <c r="FO84" s="16"/>
    </row>
    <row r="85" spans="1:171" ht="15" customHeight="1" x14ac:dyDescent="0.35">
      <c r="A85" s="20">
        <v>60999</v>
      </c>
      <c r="B85" s="23"/>
      <c r="C85" s="26" t="s">
        <v>138</v>
      </c>
      <c r="D85" s="40">
        <f t="shared" ref="D85:M85" si="59">SUM(D83:D84)</f>
        <v>0</v>
      </c>
      <c r="E85" s="40">
        <f t="shared" si="59"/>
        <v>0</v>
      </c>
      <c r="F85" s="40">
        <f t="shared" si="59"/>
        <v>0</v>
      </c>
      <c r="G85" s="40">
        <f t="shared" si="59"/>
        <v>0</v>
      </c>
      <c r="H85" s="40">
        <f t="shared" si="59"/>
        <v>0</v>
      </c>
      <c r="I85" s="40">
        <f t="shared" si="59"/>
        <v>0</v>
      </c>
      <c r="J85" s="40">
        <f t="shared" si="59"/>
        <v>1872649.4266666668</v>
      </c>
      <c r="K85" s="40">
        <f t="shared" si="59"/>
        <v>0</v>
      </c>
      <c r="L85" s="40">
        <f t="shared" si="59"/>
        <v>0</v>
      </c>
      <c r="M85" s="40">
        <f t="shared" si="59"/>
        <v>0</v>
      </c>
      <c r="N85" s="40">
        <f t="shared" ref="N85" si="60">SUM(N83:N84)</f>
        <v>1872649.4266666668</v>
      </c>
      <c r="O85" s="59"/>
      <c r="P85" s="40">
        <f t="shared" ref="P85:Y85" si="61">SUM(P83:P84)</f>
        <v>0</v>
      </c>
      <c r="Q85" s="40">
        <f t="shared" si="61"/>
        <v>0</v>
      </c>
      <c r="R85" s="40">
        <f t="shared" si="61"/>
        <v>0</v>
      </c>
      <c r="S85" s="40">
        <f t="shared" si="61"/>
        <v>0</v>
      </c>
      <c r="T85" s="40">
        <f t="shared" si="61"/>
        <v>0</v>
      </c>
      <c r="U85" s="40">
        <f t="shared" si="61"/>
        <v>0</v>
      </c>
      <c r="V85" s="40">
        <f t="shared" si="61"/>
        <v>1859346.75</v>
      </c>
      <c r="W85" s="40">
        <f t="shared" si="61"/>
        <v>0</v>
      </c>
      <c r="X85" s="40">
        <f t="shared" si="61"/>
        <v>0</v>
      </c>
      <c r="Y85" s="40">
        <f t="shared" si="61"/>
        <v>0</v>
      </c>
      <c r="Z85" s="40">
        <f t="shared" ref="Z85" si="62">SUM(Z83:Z84)</f>
        <v>1859346.75</v>
      </c>
      <c r="AA85" s="60"/>
      <c r="AB85" s="40">
        <f t="shared" ref="AB85:AK85" si="63">SUM(AB83:AB84)</f>
        <v>0</v>
      </c>
      <c r="AC85" s="40">
        <f t="shared" si="63"/>
        <v>0</v>
      </c>
      <c r="AD85" s="40">
        <f t="shared" si="63"/>
        <v>0</v>
      </c>
      <c r="AE85" s="40">
        <f t="shared" si="63"/>
        <v>0</v>
      </c>
      <c r="AF85" s="40">
        <f t="shared" si="63"/>
        <v>0</v>
      </c>
      <c r="AG85" s="40">
        <f t="shared" si="63"/>
        <v>0</v>
      </c>
      <c r="AH85" s="40">
        <f t="shared" si="63"/>
        <v>1584933.44</v>
      </c>
      <c r="AI85" s="40">
        <f t="shared" si="63"/>
        <v>0</v>
      </c>
      <c r="AJ85" s="40">
        <f t="shared" si="63"/>
        <v>0</v>
      </c>
      <c r="AK85" s="40">
        <f t="shared" si="63"/>
        <v>0</v>
      </c>
      <c r="AL85" s="40">
        <f>SUM(AL83:AL84)</f>
        <v>1584933.44</v>
      </c>
      <c r="AM85" s="61"/>
      <c r="AN85" s="40">
        <f t="shared" ref="AN85:AX85" si="64">SUM(AN83:AN84)</f>
        <v>0</v>
      </c>
      <c r="AO85" s="40">
        <f t="shared" si="64"/>
        <v>0</v>
      </c>
      <c r="AP85" s="40">
        <f t="shared" si="64"/>
        <v>0</v>
      </c>
      <c r="AQ85" s="40">
        <f t="shared" si="64"/>
        <v>0</v>
      </c>
      <c r="AR85" s="40">
        <f t="shared" si="64"/>
        <v>0</v>
      </c>
      <c r="AS85" s="40">
        <f t="shared" si="64"/>
        <v>0</v>
      </c>
      <c r="AT85" s="40">
        <f>SUM(AT83:AT84)</f>
        <v>0</v>
      </c>
      <c r="AU85" s="40">
        <f t="shared" si="64"/>
        <v>779243.77</v>
      </c>
      <c r="AV85" s="40">
        <f t="shared" si="64"/>
        <v>0</v>
      </c>
      <c r="AW85" s="40">
        <f t="shared" si="64"/>
        <v>0</v>
      </c>
      <c r="AX85" s="40">
        <f t="shared" si="64"/>
        <v>0</v>
      </c>
      <c r="AY85" s="40">
        <f>SUM(AY83:AY84)</f>
        <v>779243.77</v>
      </c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  <c r="EF85" s="16"/>
      <c r="EG85" s="16"/>
      <c r="EH85" s="16"/>
      <c r="EI85" s="16"/>
      <c r="EJ85" s="16"/>
      <c r="EK85" s="16"/>
      <c r="EL85" s="16"/>
      <c r="EM85" s="16"/>
      <c r="EN85" s="16"/>
      <c r="EO85" s="16"/>
      <c r="EP85" s="16"/>
      <c r="EQ85" s="16"/>
      <c r="ER85" s="16"/>
      <c r="ES85" s="16"/>
      <c r="ET85" s="16"/>
      <c r="EU85" s="16"/>
      <c r="EV85" s="16"/>
      <c r="EW85" s="16"/>
      <c r="EX85" s="16"/>
      <c r="EY85" s="16"/>
      <c r="EZ85" s="16"/>
      <c r="FA85" s="16"/>
      <c r="FB85" s="16"/>
      <c r="FC85" s="16"/>
      <c r="FD85" s="16"/>
      <c r="FE85" s="16"/>
      <c r="FF85" s="16"/>
      <c r="FG85" s="16"/>
      <c r="FH85" s="16"/>
      <c r="FI85" s="16"/>
      <c r="FJ85" s="16"/>
      <c r="FK85" s="16"/>
      <c r="FL85" s="16"/>
      <c r="FM85" s="16"/>
      <c r="FN85" s="16"/>
      <c r="FO85" s="16"/>
    </row>
    <row r="86" spans="1:171" ht="15" customHeight="1" x14ac:dyDescent="0.35">
      <c r="A86" s="14"/>
      <c r="B86" s="24"/>
      <c r="C86" s="26" t="s">
        <v>139</v>
      </c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59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60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61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6"/>
      <c r="EZ86" s="16"/>
      <c r="FA86" s="16"/>
      <c r="FB86" s="16"/>
      <c r="FC86" s="16"/>
      <c r="FD86" s="16"/>
      <c r="FE86" s="16"/>
      <c r="FF86" s="16"/>
      <c r="FG86" s="16"/>
      <c r="FH86" s="16"/>
      <c r="FI86" s="16"/>
      <c r="FJ86" s="16"/>
      <c r="FK86" s="16"/>
      <c r="FL86" s="16"/>
      <c r="FM86" s="16"/>
      <c r="FN86" s="16"/>
      <c r="FO86" s="16"/>
    </row>
    <row r="87" spans="1:171" ht="15" customHeight="1" x14ac:dyDescent="0.35">
      <c r="A87" s="14" t="s">
        <v>140</v>
      </c>
      <c r="B87" s="24"/>
      <c r="C87" s="24" t="s">
        <v>141</v>
      </c>
      <c r="D87" s="37">
        <v>0</v>
      </c>
      <c r="E87" s="37">
        <v>13544671.979068451</v>
      </c>
      <c r="F87" s="37">
        <v>0</v>
      </c>
      <c r="G87" s="37">
        <v>0</v>
      </c>
      <c r="H87" s="37">
        <v>0</v>
      </c>
      <c r="I87" s="37">
        <v>0</v>
      </c>
      <c r="J87" s="37">
        <v>0</v>
      </c>
      <c r="K87" s="37">
        <v>0</v>
      </c>
      <c r="L87" s="37">
        <v>0</v>
      </c>
      <c r="M87" s="37">
        <v>0</v>
      </c>
      <c r="N87" s="37">
        <f t="shared" ref="N87:N95" si="65">SUM(D87:M87)</f>
        <v>13544671.979068451</v>
      </c>
      <c r="O87" s="59"/>
      <c r="P87" s="37">
        <v>0</v>
      </c>
      <c r="Q87" s="37">
        <v>10933754.154808179</v>
      </c>
      <c r="R87" s="37">
        <v>3662.6418422488377</v>
      </c>
      <c r="S87" s="37">
        <v>0</v>
      </c>
      <c r="T87" s="37">
        <v>0</v>
      </c>
      <c r="U87" s="37">
        <v>0</v>
      </c>
      <c r="V87" s="37">
        <v>0</v>
      </c>
      <c r="W87" s="37">
        <v>0</v>
      </c>
      <c r="X87" s="37">
        <v>0</v>
      </c>
      <c r="Y87" s="37">
        <v>0</v>
      </c>
      <c r="Z87" s="37">
        <f>SUM(P87:Y87)</f>
        <v>10937416.796650426</v>
      </c>
      <c r="AA87" s="60"/>
      <c r="AB87" s="37">
        <v>0</v>
      </c>
      <c r="AC87" s="37">
        <v>11593113.545173137</v>
      </c>
      <c r="AD87" s="37">
        <v>3752.2214284999359</v>
      </c>
      <c r="AE87" s="37">
        <v>0</v>
      </c>
      <c r="AF87" s="37">
        <v>0</v>
      </c>
      <c r="AG87" s="37">
        <v>0</v>
      </c>
      <c r="AH87" s="37">
        <v>0</v>
      </c>
      <c r="AI87" s="37">
        <v>0</v>
      </c>
      <c r="AJ87" s="37">
        <v>0</v>
      </c>
      <c r="AK87" s="37">
        <v>0</v>
      </c>
      <c r="AL87" s="37">
        <f t="shared" ref="AL87:AL93" si="66">SUM(AB87:AK87)</f>
        <v>11596865.766601637</v>
      </c>
      <c r="AM87" s="61"/>
      <c r="AN87" s="37">
        <v>0</v>
      </c>
      <c r="AO87" s="37">
        <v>5143046.0999999996</v>
      </c>
      <c r="AP87" s="37">
        <v>972.35074146503462</v>
      </c>
      <c r="AQ87" s="37">
        <v>0</v>
      </c>
      <c r="AR87" s="37">
        <v>0</v>
      </c>
      <c r="AS87" s="37">
        <v>0</v>
      </c>
      <c r="AT87" s="37">
        <v>0</v>
      </c>
      <c r="AU87" s="37">
        <v>0</v>
      </c>
      <c r="AV87" s="37">
        <v>0</v>
      </c>
      <c r="AW87" s="37">
        <v>0</v>
      </c>
      <c r="AX87" s="37">
        <v>0</v>
      </c>
      <c r="AY87" s="37">
        <f>SUM(AN87:AX87)</f>
        <v>5144018.4507414643</v>
      </c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  <c r="FC87" s="16"/>
      <c r="FD87" s="16"/>
      <c r="FE87" s="16"/>
      <c r="FF87" s="16"/>
      <c r="FG87" s="16"/>
      <c r="FH87" s="16"/>
      <c r="FI87" s="16"/>
      <c r="FJ87" s="16"/>
      <c r="FK87" s="16"/>
      <c r="FL87" s="16"/>
      <c r="FM87" s="16"/>
      <c r="FN87" s="16"/>
      <c r="FO87" s="16"/>
    </row>
    <row r="88" spans="1:171" ht="15" customHeight="1" x14ac:dyDescent="0.35">
      <c r="A88" s="28" t="s">
        <v>142</v>
      </c>
      <c r="B88" s="29"/>
      <c r="C88" s="29" t="s">
        <v>143</v>
      </c>
      <c r="D88" s="37">
        <v>0</v>
      </c>
      <c r="E88" s="37">
        <v>29164.85</v>
      </c>
      <c r="F88" s="37">
        <v>0</v>
      </c>
      <c r="G88" s="37">
        <v>0</v>
      </c>
      <c r="H88" s="37">
        <v>0</v>
      </c>
      <c r="I88" s="37">
        <v>0</v>
      </c>
      <c r="J88" s="37">
        <v>0</v>
      </c>
      <c r="K88" s="37">
        <v>0</v>
      </c>
      <c r="L88" s="37">
        <v>0</v>
      </c>
      <c r="M88" s="37">
        <v>0</v>
      </c>
      <c r="N88" s="37">
        <f t="shared" si="65"/>
        <v>29164.85</v>
      </c>
      <c r="O88" s="59"/>
      <c r="P88" s="37">
        <v>0</v>
      </c>
      <c r="Q88" s="37">
        <v>-125435.79000000001</v>
      </c>
      <c r="R88" s="37">
        <v>0</v>
      </c>
      <c r="S88" s="37">
        <v>0</v>
      </c>
      <c r="T88" s="37">
        <v>0</v>
      </c>
      <c r="U88" s="37">
        <v>0</v>
      </c>
      <c r="V88" s="37">
        <v>0</v>
      </c>
      <c r="W88" s="37">
        <v>0</v>
      </c>
      <c r="X88" s="37">
        <v>0</v>
      </c>
      <c r="Y88" s="37">
        <v>0</v>
      </c>
      <c r="Z88" s="37">
        <f>SUM(P88:Y88)</f>
        <v>-125435.79000000001</v>
      </c>
      <c r="AA88" s="60"/>
      <c r="AB88" s="37">
        <v>0</v>
      </c>
      <c r="AC88" s="37">
        <v>-19312</v>
      </c>
      <c r="AD88" s="37">
        <v>0</v>
      </c>
      <c r="AE88" s="37">
        <v>0</v>
      </c>
      <c r="AF88" s="37">
        <v>0</v>
      </c>
      <c r="AG88" s="37">
        <v>0</v>
      </c>
      <c r="AH88" s="37">
        <v>0</v>
      </c>
      <c r="AI88" s="37">
        <v>0</v>
      </c>
      <c r="AJ88" s="37">
        <v>0</v>
      </c>
      <c r="AK88" s="37">
        <v>0</v>
      </c>
      <c r="AL88" s="37">
        <f t="shared" si="66"/>
        <v>-19312</v>
      </c>
      <c r="AM88" s="61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6"/>
      <c r="FD88" s="16"/>
      <c r="FE88" s="16"/>
      <c r="FF88" s="16"/>
      <c r="FG88" s="16"/>
      <c r="FH88" s="16"/>
      <c r="FI88" s="16"/>
      <c r="FJ88" s="16"/>
      <c r="FK88" s="16"/>
      <c r="FL88" s="16"/>
      <c r="FM88" s="16"/>
      <c r="FN88" s="16"/>
      <c r="FO88" s="16"/>
    </row>
    <row r="89" spans="1:171" ht="15" customHeight="1" x14ac:dyDescent="0.35">
      <c r="A89" s="28" t="s">
        <v>144</v>
      </c>
      <c r="B89" s="29"/>
      <c r="C89" s="29" t="s">
        <v>145</v>
      </c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5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60"/>
      <c r="AB89" s="46">
        <v>0</v>
      </c>
      <c r="AC89" s="46">
        <v>0</v>
      </c>
      <c r="AD89" s="46">
        <v>0</v>
      </c>
      <c r="AE89" s="46">
        <v>0</v>
      </c>
      <c r="AF89" s="46">
        <v>0</v>
      </c>
      <c r="AG89" s="46">
        <v>0</v>
      </c>
      <c r="AH89" s="46">
        <v>0</v>
      </c>
      <c r="AI89" s="46">
        <v>0</v>
      </c>
      <c r="AJ89" s="46">
        <v>0</v>
      </c>
      <c r="AK89" s="46">
        <v>0</v>
      </c>
      <c r="AL89" s="37">
        <f t="shared" si="66"/>
        <v>0</v>
      </c>
      <c r="AM89" s="61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  <c r="EC89" s="16"/>
      <c r="ED89" s="16"/>
      <c r="EE89" s="16"/>
      <c r="EF89" s="16"/>
      <c r="EG89" s="16"/>
      <c r="EH89" s="16"/>
      <c r="EI89" s="16"/>
      <c r="EJ89" s="16"/>
      <c r="EK89" s="16"/>
      <c r="EL89" s="16"/>
      <c r="EM89" s="16"/>
      <c r="EN89" s="16"/>
      <c r="EO89" s="16"/>
      <c r="EP89" s="16"/>
      <c r="EQ89" s="16"/>
      <c r="ER89" s="16"/>
      <c r="ES89" s="16"/>
      <c r="ET89" s="16"/>
      <c r="EU89" s="16"/>
      <c r="EV89" s="16"/>
      <c r="EW89" s="16"/>
      <c r="EX89" s="16"/>
      <c r="EY89" s="16"/>
      <c r="EZ89" s="16"/>
      <c r="FA89" s="16"/>
      <c r="FB89" s="16"/>
      <c r="FC89" s="16"/>
      <c r="FD89" s="16"/>
      <c r="FE89" s="16"/>
      <c r="FF89" s="16"/>
      <c r="FG89" s="16"/>
      <c r="FH89" s="16"/>
      <c r="FI89" s="16"/>
      <c r="FJ89" s="16"/>
      <c r="FK89" s="16"/>
      <c r="FL89" s="16"/>
      <c r="FM89" s="16"/>
      <c r="FN89" s="16"/>
      <c r="FO89" s="16"/>
    </row>
    <row r="90" spans="1:171" ht="15" customHeight="1" x14ac:dyDescent="0.35">
      <c r="A90" s="20">
        <v>61099</v>
      </c>
      <c r="B90" s="24"/>
      <c r="C90" s="26" t="s">
        <v>146</v>
      </c>
      <c r="D90" s="40">
        <f>SUM(D87:D89)</f>
        <v>0</v>
      </c>
      <c r="E90" s="40">
        <f>SUM(E86:E89)</f>
        <v>13573836.82906845</v>
      </c>
      <c r="F90" s="40">
        <f t="shared" ref="F90:M90" si="67">SUM(F86:F89)</f>
        <v>0</v>
      </c>
      <c r="G90" s="40">
        <f t="shared" si="67"/>
        <v>0</v>
      </c>
      <c r="H90" s="40">
        <f t="shared" si="67"/>
        <v>0</v>
      </c>
      <c r="I90" s="40">
        <f t="shared" si="67"/>
        <v>0</v>
      </c>
      <c r="J90" s="40">
        <f t="shared" si="67"/>
        <v>0</v>
      </c>
      <c r="K90" s="40">
        <f t="shared" si="67"/>
        <v>0</v>
      </c>
      <c r="L90" s="40">
        <f t="shared" si="67"/>
        <v>0</v>
      </c>
      <c r="M90" s="40">
        <f t="shared" si="67"/>
        <v>0</v>
      </c>
      <c r="N90" s="40">
        <f t="shared" si="65"/>
        <v>13573836.82906845</v>
      </c>
      <c r="O90" s="59"/>
      <c r="P90" s="40">
        <f t="shared" ref="P90:Y90" si="68">SUM(P86:P89)</f>
        <v>0</v>
      </c>
      <c r="Q90" s="40">
        <f t="shared" si="68"/>
        <v>10808318.364808179</v>
      </c>
      <c r="R90" s="40">
        <f t="shared" si="68"/>
        <v>3662.6418422488377</v>
      </c>
      <c r="S90" s="40">
        <f t="shared" si="68"/>
        <v>0</v>
      </c>
      <c r="T90" s="40">
        <f t="shared" si="68"/>
        <v>0</v>
      </c>
      <c r="U90" s="40">
        <f t="shared" si="68"/>
        <v>0</v>
      </c>
      <c r="V90" s="40">
        <f t="shared" si="68"/>
        <v>0</v>
      </c>
      <c r="W90" s="40">
        <f t="shared" si="68"/>
        <v>0</v>
      </c>
      <c r="X90" s="40">
        <f t="shared" si="68"/>
        <v>0</v>
      </c>
      <c r="Y90" s="40">
        <f t="shared" si="68"/>
        <v>0</v>
      </c>
      <c r="Z90" s="40">
        <f>SUM(P90:Y90)</f>
        <v>10811981.006650427</v>
      </c>
      <c r="AA90" s="60"/>
      <c r="AB90" s="40">
        <f t="shared" ref="AB90:AK90" si="69">SUM(AB87:AB89)</f>
        <v>0</v>
      </c>
      <c r="AC90" s="40">
        <f t="shared" si="69"/>
        <v>11573801.545173137</v>
      </c>
      <c r="AD90" s="40">
        <f t="shared" si="69"/>
        <v>3752.2214284999359</v>
      </c>
      <c r="AE90" s="40">
        <f t="shared" si="69"/>
        <v>0</v>
      </c>
      <c r="AF90" s="40">
        <f t="shared" si="69"/>
        <v>0</v>
      </c>
      <c r="AG90" s="40">
        <f t="shared" si="69"/>
        <v>0</v>
      </c>
      <c r="AH90" s="40">
        <f t="shared" si="69"/>
        <v>0</v>
      </c>
      <c r="AI90" s="40">
        <f t="shared" si="69"/>
        <v>0</v>
      </c>
      <c r="AJ90" s="40">
        <f t="shared" si="69"/>
        <v>0</v>
      </c>
      <c r="AK90" s="40">
        <f t="shared" si="69"/>
        <v>0</v>
      </c>
      <c r="AL90" s="40">
        <f t="shared" si="66"/>
        <v>11577553.766601637</v>
      </c>
      <c r="AM90" s="61"/>
      <c r="AN90" s="40">
        <f>SUM(AN87:AN89)</f>
        <v>0</v>
      </c>
      <c r="AO90" s="40">
        <f>SUM(AO86:AO89)</f>
        <v>5143046.0999999996</v>
      </c>
      <c r="AP90" s="40">
        <f t="shared" ref="AP90:AX90" si="70">SUM(AP86:AP89)</f>
        <v>972.35074146503462</v>
      </c>
      <c r="AQ90" s="40">
        <f t="shared" si="70"/>
        <v>0</v>
      </c>
      <c r="AR90" s="40">
        <f t="shared" si="70"/>
        <v>0</v>
      </c>
      <c r="AS90" s="40">
        <f t="shared" si="70"/>
        <v>0</v>
      </c>
      <c r="AT90" s="40">
        <f t="shared" si="70"/>
        <v>0</v>
      </c>
      <c r="AU90" s="40">
        <f t="shared" si="70"/>
        <v>0</v>
      </c>
      <c r="AV90" s="40">
        <f t="shared" si="70"/>
        <v>0</v>
      </c>
      <c r="AW90" s="40">
        <f t="shared" si="70"/>
        <v>0</v>
      </c>
      <c r="AX90" s="40">
        <f t="shared" si="70"/>
        <v>0</v>
      </c>
      <c r="AY90" s="40">
        <f>SUM(AN90:AX90)</f>
        <v>5144018.4507414643</v>
      </c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6"/>
      <c r="EZ90" s="16"/>
      <c r="FA90" s="16"/>
      <c r="FB90" s="16"/>
      <c r="FC90" s="16"/>
      <c r="FD90" s="16"/>
      <c r="FE90" s="16"/>
      <c r="FF90" s="16"/>
      <c r="FG90" s="16"/>
      <c r="FH90" s="16"/>
      <c r="FI90" s="16"/>
      <c r="FJ90" s="16"/>
      <c r="FK90" s="16"/>
      <c r="FL90" s="16"/>
      <c r="FM90" s="16"/>
      <c r="FN90" s="16"/>
      <c r="FO90" s="16"/>
    </row>
    <row r="91" spans="1:171" ht="15" customHeight="1" x14ac:dyDescent="0.35">
      <c r="A91" s="14" t="s">
        <v>147</v>
      </c>
      <c r="B91" s="24"/>
      <c r="C91" s="24" t="s">
        <v>148</v>
      </c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59"/>
      <c r="P91" s="48">
        <v>0</v>
      </c>
      <c r="Q91" s="48">
        <v>0</v>
      </c>
      <c r="R91" s="48">
        <v>0</v>
      </c>
      <c r="S91" s="48">
        <v>0</v>
      </c>
      <c r="T91" s="48">
        <v>0</v>
      </c>
      <c r="U91" s="48">
        <v>0</v>
      </c>
      <c r="V91" s="48">
        <v>0</v>
      </c>
      <c r="W91" s="48">
        <v>0</v>
      </c>
      <c r="X91" s="48">
        <v>0</v>
      </c>
      <c r="Y91" s="48">
        <v>0</v>
      </c>
      <c r="Z91" s="37">
        <f>SUM(P91:Y91)</f>
        <v>0</v>
      </c>
      <c r="AA91" s="60"/>
      <c r="AB91" s="46">
        <v>0</v>
      </c>
      <c r="AC91" s="46">
        <v>0</v>
      </c>
      <c r="AD91" s="46">
        <v>0</v>
      </c>
      <c r="AE91" s="46">
        <v>0</v>
      </c>
      <c r="AF91" s="46">
        <v>0</v>
      </c>
      <c r="AG91" s="46">
        <v>0</v>
      </c>
      <c r="AH91" s="46">
        <v>0</v>
      </c>
      <c r="AI91" s="46">
        <v>0</v>
      </c>
      <c r="AJ91" s="46">
        <v>0</v>
      </c>
      <c r="AK91" s="46">
        <v>0</v>
      </c>
      <c r="AL91" s="37">
        <f t="shared" si="66"/>
        <v>0</v>
      </c>
      <c r="AM91" s="61"/>
      <c r="AN91" s="46">
        <v>0</v>
      </c>
      <c r="AO91" s="46">
        <v>0</v>
      </c>
      <c r="AP91" s="46">
        <v>0</v>
      </c>
      <c r="AQ91" s="46">
        <v>0</v>
      </c>
      <c r="AR91" s="46">
        <v>0</v>
      </c>
      <c r="AS91" s="46">
        <v>0</v>
      </c>
      <c r="AT91" s="46">
        <v>0</v>
      </c>
      <c r="AU91" s="46">
        <v>0</v>
      </c>
      <c r="AV91" s="46">
        <v>0</v>
      </c>
      <c r="AW91" s="46">
        <v>0</v>
      </c>
      <c r="AX91" s="46">
        <v>0</v>
      </c>
      <c r="AY91" s="4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6"/>
      <c r="EI91" s="16"/>
      <c r="EJ91" s="16"/>
      <c r="EK91" s="16"/>
      <c r="EL91" s="16"/>
      <c r="EM91" s="16"/>
      <c r="EN91" s="16"/>
      <c r="EO91" s="16"/>
      <c r="EP91" s="16"/>
      <c r="EQ91" s="16"/>
      <c r="ER91" s="16"/>
      <c r="ES91" s="16"/>
      <c r="ET91" s="16"/>
      <c r="EU91" s="16"/>
      <c r="EV91" s="16"/>
      <c r="EW91" s="16"/>
      <c r="EX91" s="16"/>
      <c r="EY91" s="16"/>
      <c r="EZ91" s="16"/>
      <c r="FA91" s="16"/>
      <c r="FB91" s="16"/>
      <c r="FC91" s="16"/>
      <c r="FD91" s="16"/>
      <c r="FE91" s="16"/>
      <c r="FF91" s="16"/>
      <c r="FG91" s="16"/>
      <c r="FH91" s="16"/>
      <c r="FI91" s="16"/>
      <c r="FJ91" s="16"/>
      <c r="FK91" s="16"/>
      <c r="FL91" s="16"/>
      <c r="FM91" s="16"/>
      <c r="FN91" s="16"/>
      <c r="FO91" s="16"/>
    </row>
    <row r="92" spans="1:171" ht="15" customHeight="1" x14ac:dyDescent="0.35">
      <c r="A92" s="14" t="s">
        <v>149</v>
      </c>
      <c r="B92" s="24"/>
      <c r="C92" s="67" t="s">
        <v>307</v>
      </c>
      <c r="D92" s="37">
        <v>0</v>
      </c>
      <c r="E92" s="37">
        <v>0</v>
      </c>
      <c r="F92" s="37">
        <v>340238.97</v>
      </c>
      <c r="G92" s="37">
        <v>0</v>
      </c>
      <c r="H92" s="37">
        <v>0</v>
      </c>
      <c r="I92" s="37">
        <v>321241.33</v>
      </c>
      <c r="J92" s="37">
        <v>0</v>
      </c>
      <c r="K92" s="37">
        <v>1847065.87</v>
      </c>
      <c r="L92" s="37">
        <v>0</v>
      </c>
      <c r="M92" s="37">
        <v>138900</v>
      </c>
      <c r="N92" s="37">
        <f t="shared" si="65"/>
        <v>2647446.17</v>
      </c>
      <c r="O92" s="59"/>
      <c r="P92" s="48">
        <v>0</v>
      </c>
      <c r="Q92" s="48">
        <v>466631.82999999996</v>
      </c>
      <c r="R92" s="48">
        <v>0</v>
      </c>
      <c r="S92" s="48">
        <v>0</v>
      </c>
      <c r="T92" s="48">
        <v>1168016.0599999998</v>
      </c>
      <c r="U92" s="48">
        <v>598012.36</v>
      </c>
      <c r="V92" s="48">
        <v>0</v>
      </c>
      <c r="W92" s="48">
        <v>3979861.2399999998</v>
      </c>
      <c r="X92" s="48">
        <v>0</v>
      </c>
      <c r="Y92" s="48">
        <v>134100</v>
      </c>
      <c r="Z92" s="37">
        <f>SUM(P92:Y92)</f>
        <v>6346621.4899999993</v>
      </c>
      <c r="AA92" s="60"/>
      <c r="AB92" s="37">
        <v>0</v>
      </c>
      <c r="AC92" s="37">
        <v>413170.56</v>
      </c>
      <c r="AD92" s="37">
        <v>0</v>
      </c>
      <c r="AE92" s="37">
        <v>0</v>
      </c>
      <c r="AF92" s="37">
        <v>-630</v>
      </c>
      <c r="AG92" s="37">
        <v>630518.32999999996</v>
      </c>
      <c r="AH92" s="37">
        <v>410792.00000000006</v>
      </c>
      <c r="AI92" s="37">
        <v>7111181.6899999995</v>
      </c>
      <c r="AJ92" s="37">
        <v>0</v>
      </c>
      <c r="AK92" s="37">
        <v>122100</v>
      </c>
      <c r="AL92" s="37">
        <f t="shared" si="66"/>
        <v>8687132.5800000001</v>
      </c>
      <c r="AM92" s="61"/>
      <c r="AN92" s="37">
        <v>0</v>
      </c>
      <c r="AO92" s="37">
        <v>240489.29</v>
      </c>
      <c r="AP92" s="37">
        <v>0</v>
      </c>
      <c r="AQ92" s="37">
        <v>0</v>
      </c>
      <c r="AR92" s="37">
        <v>0</v>
      </c>
      <c r="AS92" s="37">
        <v>0</v>
      </c>
      <c r="AT92" s="37">
        <v>324384.52</v>
      </c>
      <c r="AU92" s="37">
        <v>79392</v>
      </c>
      <c r="AV92" s="37">
        <v>4190965.7999999989</v>
      </c>
      <c r="AW92" s="37">
        <v>0</v>
      </c>
      <c r="AX92" s="37">
        <v>51300</v>
      </c>
      <c r="AY92" s="37">
        <f>SUM(AN92:AX92)</f>
        <v>4886531.6099999994</v>
      </c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  <c r="EC92" s="16"/>
      <c r="ED92" s="16"/>
      <c r="EE92" s="16"/>
      <c r="EF92" s="16"/>
      <c r="EG92" s="16"/>
      <c r="EH92" s="16"/>
      <c r="EI92" s="16"/>
      <c r="EJ92" s="16"/>
      <c r="EK92" s="16"/>
      <c r="EL92" s="16"/>
      <c r="EM92" s="16"/>
      <c r="EN92" s="16"/>
      <c r="EO92" s="16"/>
      <c r="EP92" s="16"/>
      <c r="EQ92" s="16"/>
      <c r="ER92" s="16"/>
      <c r="ES92" s="16"/>
      <c r="ET92" s="16"/>
      <c r="EU92" s="16"/>
      <c r="EV92" s="16"/>
      <c r="EW92" s="16"/>
      <c r="EX92" s="16"/>
      <c r="EY92" s="16"/>
      <c r="EZ92" s="16"/>
      <c r="FA92" s="16"/>
      <c r="FB92" s="16"/>
      <c r="FC92" s="16"/>
      <c r="FD92" s="16"/>
      <c r="FE92" s="16"/>
      <c r="FF92" s="16"/>
      <c r="FG92" s="16"/>
      <c r="FH92" s="16"/>
      <c r="FI92" s="16"/>
      <c r="FJ92" s="16"/>
      <c r="FK92" s="16"/>
      <c r="FL92" s="16"/>
      <c r="FM92" s="16"/>
      <c r="FN92" s="16"/>
      <c r="FO92" s="16"/>
    </row>
    <row r="93" spans="1:171" ht="15" customHeight="1" x14ac:dyDescent="0.35">
      <c r="A93" s="14" t="s">
        <v>150</v>
      </c>
      <c r="B93" s="24"/>
      <c r="C93" s="24" t="s">
        <v>151</v>
      </c>
      <c r="D93" s="37">
        <v>0</v>
      </c>
      <c r="E93" s="37">
        <v>0</v>
      </c>
      <c r="F93" s="37">
        <v>0</v>
      </c>
      <c r="G93" s="37">
        <v>0</v>
      </c>
      <c r="H93" s="37">
        <v>0</v>
      </c>
      <c r="I93" s="37">
        <v>0</v>
      </c>
      <c r="J93" s="37">
        <v>0</v>
      </c>
      <c r="K93" s="37">
        <v>0</v>
      </c>
      <c r="L93" s="37">
        <v>0</v>
      </c>
      <c r="M93" s="37">
        <v>0</v>
      </c>
      <c r="N93" s="37">
        <f t="shared" si="65"/>
        <v>0</v>
      </c>
      <c r="O93" s="59"/>
      <c r="P93" s="48">
        <v>0</v>
      </c>
      <c r="Q93" s="48">
        <v>0</v>
      </c>
      <c r="R93" s="48">
        <v>0</v>
      </c>
      <c r="S93" s="48">
        <v>0</v>
      </c>
      <c r="T93" s="48">
        <v>0</v>
      </c>
      <c r="U93" s="48">
        <v>0</v>
      </c>
      <c r="V93" s="48">
        <v>0</v>
      </c>
      <c r="W93" s="48">
        <v>0</v>
      </c>
      <c r="X93" s="48">
        <v>0</v>
      </c>
      <c r="Y93" s="48">
        <v>0</v>
      </c>
      <c r="Z93" s="37">
        <f>SUM(P93:Y93)</f>
        <v>0</v>
      </c>
      <c r="AA93" s="60"/>
      <c r="AB93" s="37">
        <v>0</v>
      </c>
      <c r="AC93" s="37">
        <v>0</v>
      </c>
      <c r="AD93" s="37">
        <v>0</v>
      </c>
      <c r="AE93" s="37">
        <v>0</v>
      </c>
      <c r="AF93" s="37">
        <v>0</v>
      </c>
      <c r="AG93" s="37">
        <v>0</v>
      </c>
      <c r="AH93" s="37">
        <v>0</v>
      </c>
      <c r="AI93" s="37">
        <v>0</v>
      </c>
      <c r="AJ93" s="37">
        <v>0</v>
      </c>
      <c r="AK93" s="37">
        <v>0</v>
      </c>
      <c r="AL93" s="37">
        <f t="shared" si="66"/>
        <v>0</v>
      </c>
      <c r="AM93" s="61"/>
      <c r="AN93" s="37">
        <v>0</v>
      </c>
      <c r="AO93" s="37">
        <v>0</v>
      </c>
      <c r="AP93" s="37">
        <v>0</v>
      </c>
      <c r="AQ93" s="37">
        <v>0</v>
      </c>
      <c r="AR93" s="37">
        <v>0</v>
      </c>
      <c r="AS93" s="37">
        <v>0</v>
      </c>
      <c r="AT93" s="37">
        <v>0</v>
      </c>
      <c r="AU93" s="37">
        <v>0</v>
      </c>
      <c r="AV93" s="37">
        <v>0</v>
      </c>
      <c r="AW93" s="37">
        <v>0</v>
      </c>
      <c r="AX93" s="37">
        <v>0</v>
      </c>
      <c r="AY93" s="37">
        <f>SUM(AN93:AX93)</f>
        <v>0</v>
      </c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16"/>
      <c r="DZ93" s="16"/>
      <c r="EA93" s="16"/>
      <c r="EB93" s="16"/>
      <c r="EC93" s="16"/>
      <c r="ED93" s="16"/>
      <c r="EE93" s="16"/>
      <c r="EF93" s="16"/>
      <c r="EG93" s="16"/>
      <c r="EH93" s="16"/>
      <c r="EI93" s="16"/>
      <c r="EJ93" s="16"/>
      <c r="EK93" s="16"/>
      <c r="EL93" s="16"/>
      <c r="EM93" s="16"/>
      <c r="EN93" s="16"/>
      <c r="EO93" s="16"/>
      <c r="EP93" s="16"/>
      <c r="EQ93" s="16"/>
      <c r="ER93" s="16"/>
      <c r="ES93" s="16"/>
      <c r="ET93" s="16"/>
      <c r="EU93" s="16"/>
      <c r="EV93" s="16"/>
      <c r="EW93" s="16"/>
      <c r="EX93" s="16"/>
      <c r="EY93" s="16"/>
      <c r="EZ93" s="16"/>
      <c r="FA93" s="16"/>
      <c r="FB93" s="16"/>
      <c r="FC93" s="16"/>
      <c r="FD93" s="16"/>
      <c r="FE93" s="16"/>
      <c r="FF93" s="16"/>
      <c r="FG93" s="16"/>
      <c r="FH93" s="16"/>
      <c r="FI93" s="16"/>
      <c r="FJ93" s="16"/>
      <c r="FK93" s="16"/>
      <c r="FL93" s="16"/>
      <c r="FM93" s="16"/>
      <c r="FN93" s="16"/>
      <c r="FO93" s="16"/>
    </row>
    <row r="94" spans="1:171" ht="15" customHeight="1" x14ac:dyDescent="0.35">
      <c r="A94" s="20">
        <v>61299</v>
      </c>
      <c r="B94" s="26"/>
      <c r="C94" s="26" t="s">
        <v>152</v>
      </c>
      <c r="D94" s="40">
        <f>D31+D37+D43+D54+D59+D71+D76+D81+D85+D90+D91+D92+D93</f>
        <v>8236760.0418569027</v>
      </c>
      <c r="E94" s="40">
        <f>E31+E37+E43+E54+E59+E71+E76+E81+E85+E90+E91+E92+E93</f>
        <v>42687459.860231988</v>
      </c>
      <c r="F94" s="40">
        <f t="shared" ref="F94:N94" si="71">F31+F37+F43+F54+F59+F71+F76+F81+F85+F90+F91+F92+F93</f>
        <v>1624752.3699999999</v>
      </c>
      <c r="G94" s="40">
        <f t="shared" si="71"/>
        <v>0</v>
      </c>
      <c r="H94" s="40">
        <f t="shared" si="71"/>
        <v>2464168.88</v>
      </c>
      <c r="I94" s="40">
        <f t="shared" si="71"/>
        <v>2920549.6100000003</v>
      </c>
      <c r="J94" s="40">
        <f t="shared" si="71"/>
        <v>17971206.823699009</v>
      </c>
      <c r="K94" s="40">
        <f t="shared" si="71"/>
        <v>1847065.87</v>
      </c>
      <c r="L94" s="40">
        <f t="shared" si="71"/>
        <v>52475815.811867721</v>
      </c>
      <c r="M94" s="40">
        <f t="shared" si="71"/>
        <v>138900</v>
      </c>
      <c r="N94" s="40">
        <f t="shared" si="71"/>
        <v>130366679.26765564</v>
      </c>
      <c r="O94" s="59"/>
      <c r="P94" s="40">
        <f t="shared" ref="P94:Z94" si="72">P31+P37+P43+P54+P59+P71+P76+P81+P85+P90+P91+P92+P93</f>
        <v>8233362.029339999</v>
      </c>
      <c r="Q94" s="40">
        <f t="shared" si="72"/>
        <v>41796412.875508174</v>
      </c>
      <c r="R94" s="40">
        <f t="shared" si="72"/>
        <v>1862935.1600000001</v>
      </c>
      <c r="S94" s="40">
        <f t="shared" si="72"/>
        <v>0</v>
      </c>
      <c r="T94" s="40">
        <f t="shared" si="72"/>
        <v>4966075.4499999993</v>
      </c>
      <c r="U94" s="40">
        <f t="shared" si="72"/>
        <v>2960864.42</v>
      </c>
      <c r="V94" s="40">
        <f t="shared" si="72"/>
        <v>15511262.370000001</v>
      </c>
      <c r="W94" s="40">
        <f t="shared" si="72"/>
        <v>3979861.2399999998</v>
      </c>
      <c r="X94" s="40">
        <f t="shared" si="72"/>
        <v>60784871.979959995</v>
      </c>
      <c r="Y94" s="40">
        <f t="shared" si="72"/>
        <v>134100</v>
      </c>
      <c r="Z94" s="40">
        <f t="shared" si="72"/>
        <v>140229745.5248082</v>
      </c>
      <c r="AA94" s="60"/>
      <c r="AB94" s="40">
        <f t="shared" ref="AB94:AL94" si="73">AB31+AB37+AB43+AB54+AB59+AB71+AB76+AB81+AB85+AB90+AB91+AB92+AB93</f>
        <v>8304891.5799999991</v>
      </c>
      <c r="AC94" s="40">
        <f t="shared" si="73"/>
        <v>25213062.295173127</v>
      </c>
      <c r="AD94" s="40">
        <f t="shared" si="73"/>
        <v>1617654.3</v>
      </c>
      <c r="AE94" s="40">
        <f t="shared" si="73"/>
        <v>0</v>
      </c>
      <c r="AF94" s="40">
        <f t="shared" si="73"/>
        <v>4857291.54</v>
      </c>
      <c r="AG94" s="40">
        <f t="shared" si="73"/>
        <v>3373010.5700000012</v>
      </c>
      <c r="AH94" s="40">
        <f t="shared" si="73"/>
        <v>15115801.709999999</v>
      </c>
      <c r="AI94" s="40">
        <f t="shared" si="73"/>
        <v>7111181.6899999995</v>
      </c>
      <c r="AJ94" s="40">
        <f t="shared" si="73"/>
        <v>53012081.409999996</v>
      </c>
      <c r="AK94" s="40">
        <f t="shared" si="73"/>
        <v>122100</v>
      </c>
      <c r="AL94" s="40">
        <f t="shared" si="73"/>
        <v>118727075.09517312</v>
      </c>
      <c r="AM94" s="61"/>
      <c r="AN94" s="40">
        <f t="shared" ref="AN94:AY94" si="74">AN31+AN37+AN43+AN54+AN59+AN71+AN76+AN81+AN85+AN90+AN91+AN92+AN93</f>
        <v>4121400.03</v>
      </c>
      <c r="AO94" s="40">
        <f t="shared" si="74"/>
        <v>12277482.469999999</v>
      </c>
      <c r="AP94" s="40">
        <f t="shared" si="74"/>
        <v>419198.96999999991</v>
      </c>
      <c r="AQ94" s="40">
        <f t="shared" si="74"/>
        <v>0</v>
      </c>
      <c r="AR94" s="40">
        <f t="shared" si="74"/>
        <v>1685058.5299999996</v>
      </c>
      <c r="AS94" s="40">
        <f t="shared" si="74"/>
        <v>1066537.82</v>
      </c>
      <c r="AT94" s="40">
        <f t="shared" si="74"/>
        <v>324384.52</v>
      </c>
      <c r="AU94" s="40">
        <f t="shared" si="74"/>
        <v>6810845.7100000009</v>
      </c>
      <c r="AV94" s="40">
        <f t="shared" si="74"/>
        <v>4190965.7999999989</v>
      </c>
      <c r="AW94" s="40">
        <f t="shared" si="74"/>
        <v>26182320.140000001</v>
      </c>
      <c r="AX94" s="40">
        <f t="shared" si="74"/>
        <v>51300</v>
      </c>
      <c r="AY94" s="40">
        <f t="shared" si="74"/>
        <v>57129493.990000002</v>
      </c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/>
      <c r="DO94" s="16"/>
      <c r="DP94" s="16"/>
      <c r="DQ94" s="16"/>
      <c r="DR94" s="16"/>
      <c r="DS94" s="16"/>
      <c r="DT94" s="16"/>
      <c r="DU94" s="16"/>
      <c r="DV94" s="16"/>
      <c r="DW94" s="16"/>
      <c r="DX94" s="16"/>
      <c r="DY94" s="16"/>
      <c r="DZ94" s="16"/>
      <c r="EA94" s="16"/>
      <c r="EB94" s="16"/>
      <c r="EC94" s="16"/>
      <c r="ED94" s="16"/>
      <c r="EE94" s="16"/>
      <c r="EF94" s="16"/>
      <c r="EG94" s="16"/>
      <c r="EH94" s="16"/>
      <c r="EI94" s="16"/>
      <c r="EJ94" s="16"/>
      <c r="EK94" s="16"/>
      <c r="EL94" s="16"/>
      <c r="EM94" s="16"/>
      <c r="EN94" s="16"/>
      <c r="EO94" s="16"/>
      <c r="EP94" s="16"/>
      <c r="EQ94" s="16"/>
      <c r="ER94" s="16"/>
      <c r="ES94" s="16"/>
      <c r="ET94" s="16"/>
      <c r="EU94" s="16"/>
      <c r="EV94" s="16"/>
      <c r="EW94" s="16"/>
      <c r="EX94" s="16"/>
      <c r="EY94" s="16"/>
      <c r="EZ94" s="16"/>
      <c r="FA94" s="16"/>
      <c r="FB94" s="16"/>
      <c r="FC94" s="16"/>
      <c r="FD94" s="16"/>
      <c r="FE94" s="16"/>
      <c r="FF94" s="16"/>
      <c r="FG94" s="16"/>
      <c r="FH94" s="16"/>
      <c r="FI94" s="16"/>
      <c r="FJ94" s="16"/>
      <c r="FK94" s="16"/>
      <c r="FL94" s="16"/>
      <c r="FM94" s="16"/>
      <c r="FN94" s="16"/>
      <c r="FO94" s="16"/>
    </row>
    <row r="95" spans="1:171" s="4" customFormat="1" ht="15" customHeight="1" x14ac:dyDescent="0.35">
      <c r="A95" s="14" t="s">
        <v>153</v>
      </c>
      <c r="B95" s="24"/>
      <c r="C95" s="24" t="s">
        <v>154</v>
      </c>
      <c r="D95" s="37">
        <v>0</v>
      </c>
      <c r="E95" s="37">
        <v>0</v>
      </c>
      <c r="F95" s="37">
        <v>1417957.35</v>
      </c>
      <c r="G95" s="37">
        <v>0</v>
      </c>
      <c r="H95" s="37">
        <v>0</v>
      </c>
      <c r="I95" s="37">
        <v>0</v>
      </c>
      <c r="J95" s="37">
        <v>0</v>
      </c>
      <c r="K95" s="37">
        <v>0</v>
      </c>
      <c r="L95" s="37">
        <v>0</v>
      </c>
      <c r="M95" s="37">
        <v>0</v>
      </c>
      <c r="N95" s="37">
        <f t="shared" si="65"/>
        <v>1417957.35</v>
      </c>
      <c r="O95" s="58"/>
      <c r="P95" s="37">
        <v>0</v>
      </c>
      <c r="Q95" s="37">
        <v>0</v>
      </c>
      <c r="R95" s="37">
        <v>0</v>
      </c>
      <c r="S95" s="37">
        <v>0</v>
      </c>
      <c r="T95" s="37">
        <v>0</v>
      </c>
      <c r="U95" s="37">
        <v>0</v>
      </c>
      <c r="V95" s="37">
        <v>0</v>
      </c>
      <c r="W95" s="37">
        <v>0</v>
      </c>
      <c r="X95" s="37">
        <v>0</v>
      </c>
      <c r="Y95" s="37">
        <v>0</v>
      </c>
      <c r="Z95" s="37">
        <f>SUM(P95:Y95)</f>
        <v>0</v>
      </c>
      <c r="AA95" s="60"/>
      <c r="AB95" s="37">
        <v>0</v>
      </c>
      <c r="AC95" s="37">
        <v>0</v>
      </c>
      <c r="AD95" s="37">
        <v>0</v>
      </c>
      <c r="AE95" s="37">
        <v>0</v>
      </c>
      <c r="AF95" s="37">
        <v>0</v>
      </c>
      <c r="AG95" s="37">
        <v>0</v>
      </c>
      <c r="AH95" s="37">
        <v>0</v>
      </c>
      <c r="AI95" s="37">
        <v>0</v>
      </c>
      <c r="AJ95" s="37">
        <v>0</v>
      </c>
      <c r="AK95" s="37">
        <v>0</v>
      </c>
      <c r="AL95" s="37">
        <f>SUM(AB95:AK95)</f>
        <v>0</v>
      </c>
      <c r="AM95" s="64"/>
      <c r="AN95" s="37">
        <v>0</v>
      </c>
      <c r="AO95" s="37">
        <v>0</v>
      </c>
      <c r="AP95" s="37">
        <v>0</v>
      </c>
      <c r="AQ95" s="37">
        <v>0</v>
      </c>
      <c r="AR95" s="37">
        <v>0</v>
      </c>
      <c r="AS95" s="37">
        <v>0</v>
      </c>
      <c r="AT95" s="37">
        <v>0</v>
      </c>
      <c r="AU95" s="37">
        <v>0</v>
      </c>
      <c r="AV95" s="37">
        <v>0</v>
      </c>
      <c r="AW95" s="37">
        <v>0</v>
      </c>
      <c r="AX95" s="37">
        <v>0</v>
      </c>
      <c r="AY95" s="37">
        <f>SUM(AN95:AX95)</f>
        <v>0</v>
      </c>
      <c r="AZ95" s="16"/>
      <c r="BA95" s="16"/>
      <c r="BB95" s="16"/>
      <c r="BC95" s="16"/>
      <c r="BD95" s="16"/>
      <c r="BE95" s="16"/>
      <c r="BF95" s="16"/>
      <c r="BG95" s="16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3"/>
      <c r="DF95" s="13"/>
      <c r="DG95" s="13"/>
      <c r="DH95" s="13"/>
      <c r="DI95" s="13"/>
      <c r="DJ95" s="13"/>
      <c r="DK95" s="13"/>
      <c r="DL95" s="13"/>
      <c r="DM95" s="13"/>
      <c r="DN95" s="13"/>
      <c r="DO95" s="13"/>
      <c r="DP95" s="13"/>
      <c r="DQ95" s="13"/>
      <c r="DR95" s="13"/>
      <c r="DS95" s="13"/>
      <c r="DT95" s="13"/>
      <c r="DU95" s="13"/>
      <c r="DV95" s="13"/>
      <c r="DW95" s="13"/>
      <c r="DX95" s="13"/>
      <c r="DY95" s="13"/>
      <c r="DZ95" s="13"/>
      <c r="EA95" s="13"/>
      <c r="EB95" s="13"/>
      <c r="EC95" s="13"/>
      <c r="ED95" s="13"/>
      <c r="EE95" s="13"/>
      <c r="EF95" s="13"/>
      <c r="EG95" s="13"/>
      <c r="EH95" s="13"/>
      <c r="EI95" s="13"/>
      <c r="EJ95" s="13"/>
      <c r="EK95" s="13"/>
      <c r="EL95" s="13"/>
      <c r="EM95" s="13"/>
      <c r="EN95" s="13"/>
      <c r="EO95" s="13"/>
      <c r="EP95" s="13"/>
      <c r="EQ95" s="13"/>
      <c r="ER95" s="13"/>
      <c r="ES95" s="13"/>
      <c r="ET95" s="13"/>
      <c r="EU95" s="13"/>
      <c r="EV95" s="13"/>
      <c r="EW95" s="13"/>
      <c r="EX95" s="13"/>
      <c r="EY95" s="13"/>
      <c r="EZ95" s="13"/>
      <c r="FA95" s="13"/>
      <c r="FB95" s="13"/>
      <c r="FC95" s="13"/>
      <c r="FD95" s="13"/>
      <c r="FE95" s="13"/>
      <c r="FF95" s="13"/>
      <c r="FG95" s="13"/>
      <c r="FH95" s="13"/>
      <c r="FI95" s="13"/>
      <c r="FJ95" s="13"/>
      <c r="FK95" s="13"/>
      <c r="FL95" s="13"/>
      <c r="FM95" s="13"/>
      <c r="FN95" s="13"/>
      <c r="FO95" s="13"/>
    </row>
    <row r="96" spans="1:171" s="4" customFormat="1" ht="15" customHeight="1" x14ac:dyDescent="0.35">
      <c r="A96" s="20">
        <v>69998</v>
      </c>
      <c r="B96" s="26"/>
      <c r="C96" s="26" t="s">
        <v>155</v>
      </c>
      <c r="D96" s="40">
        <f>D94+D95</f>
        <v>8236760.0418569027</v>
      </c>
      <c r="E96" s="40">
        <f>E94+E95</f>
        <v>42687459.860231988</v>
      </c>
      <c r="F96" s="40">
        <f t="shared" ref="F96:N96" si="75">F94+F95</f>
        <v>3042709.7199999997</v>
      </c>
      <c r="G96" s="40">
        <f t="shared" si="75"/>
        <v>0</v>
      </c>
      <c r="H96" s="40">
        <f t="shared" si="75"/>
        <v>2464168.88</v>
      </c>
      <c r="I96" s="40">
        <f t="shared" si="75"/>
        <v>2920549.6100000003</v>
      </c>
      <c r="J96" s="40">
        <f t="shared" si="75"/>
        <v>17971206.823699009</v>
      </c>
      <c r="K96" s="40">
        <f t="shared" si="75"/>
        <v>1847065.87</v>
      </c>
      <c r="L96" s="40">
        <f t="shared" si="75"/>
        <v>52475815.811867721</v>
      </c>
      <c r="M96" s="40">
        <f t="shared" si="75"/>
        <v>138900</v>
      </c>
      <c r="N96" s="40">
        <f t="shared" si="75"/>
        <v>131784636.61765563</v>
      </c>
      <c r="O96" s="58"/>
      <c r="P96" s="40">
        <f t="shared" ref="P96:Z96" si="76">P94+P95</f>
        <v>8233362.029339999</v>
      </c>
      <c r="Q96" s="40">
        <f t="shared" si="76"/>
        <v>41796412.875508174</v>
      </c>
      <c r="R96" s="40">
        <f t="shared" si="76"/>
        <v>1862935.1600000001</v>
      </c>
      <c r="S96" s="40">
        <f t="shared" si="76"/>
        <v>0</v>
      </c>
      <c r="T96" s="40">
        <f t="shared" si="76"/>
        <v>4966075.4499999993</v>
      </c>
      <c r="U96" s="40">
        <f t="shared" si="76"/>
        <v>2960864.42</v>
      </c>
      <c r="V96" s="40">
        <f t="shared" si="76"/>
        <v>15511262.370000001</v>
      </c>
      <c r="W96" s="40">
        <f t="shared" si="76"/>
        <v>3979861.2399999998</v>
      </c>
      <c r="X96" s="40">
        <f t="shared" si="76"/>
        <v>60784871.979959995</v>
      </c>
      <c r="Y96" s="40">
        <f t="shared" si="76"/>
        <v>134100</v>
      </c>
      <c r="Z96" s="40">
        <f t="shared" si="76"/>
        <v>140229745.5248082</v>
      </c>
      <c r="AA96" s="60"/>
      <c r="AB96" s="40">
        <f t="shared" ref="AB96:AL96" si="77">AB94+AB95</f>
        <v>8304891.5799999991</v>
      </c>
      <c r="AC96" s="40">
        <f t="shared" si="77"/>
        <v>25213062.295173127</v>
      </c>
      <c r="AD96" s="40">
        <f t="shared" si="77"/>
        <v>1617654.3</v>
      </c>
      <c r="AE96" s="40">
        <f t="shared" si="77"/>
        <v>0</v>
      </c>
      <c r="AF96" s="40">
        <f t="shared" si="77"/>
        <v>4857291.54</v>
      </c>
      <c r="AG96" s="40">
        <f t="shared" si="77"/>
        <v>3373010.5700000012</v>
      </c>
      <c r="AH96" s="40">
        <f t="shared" si="77"/>
        <v>15115801.709999999</v>
      </c>
      <c r="AI96" s="40">
        <f t="shared" si="77"/>
        <v>7111181.6899999995</v>
      </c>
      <c r="AJ96" s="40">
        <f t="shared" si="77"/>
        <v>53012081.409999996</v>
      </c>
      <c r="AK96" s="40">
        <f t="shared" si="77"/>
        <v>122100</v>
      </c>
      <c r="AL96" s="40">
        <f t="shared" si="77"/>
        <v>118727075.09517312</v>
      </c>
      <c r="AM96" s="64"/>
      <c r="AN96" s="40">
        <f t="shared" ref="AN96:AY96" si="78">AN94+AN95</f>
        <v>4121400.03</v>
      </c>
      <c r="AO96" s="40">
        <f t="shared" si="78"/>
        <v>12277482.469999999</v>
      </c>
      <c r="AP96" s="40">
        <f t="shared" si="78"/>
        <v>419198.96999999991</v>
      </c>
      <c r="AQ96" s="40">
        <f t="shared" si="78"/>
        <v>0</v>
      </c>
      <c r="AR96" s="40">
        <f t="shared" si="78"/>
        <v>1685058.5299999996</v>
      </c>
      <c r="AS96" s="40">
        <f t="shared" si="78"/>
        <v>1066537.82</v>
      </c>
      <c r="AT96" s="40">
        <f t="shared" si="78"/>
        <v>324384.52</v>
      </c>
      <c r="AU96" s="40">
        <f t="shared" si="78"/>
        <v>6810845.7100000009</v>
      </c>
      <c r="AV96" s="40">
        <f t="shared" si="78"/>
        <v>4190965.7999999989</v>
      </c>
      <c r="AW96" s="40">
        <f t="shared" si="78"/>
        <v>26182320.140000001</v>
      </c>
      <c r="AX96" s="40">
        <f t="shared" si="78"/>
        <v>51300</v>
      </c>
      <c r="AY96" s="40">
        <f t="shared" si="78"/>
        <v>57129493.990000002</v>
      </c>
      <c r="AZ96" s="16"/>
      <c r="BA96" s="16"/>
      <c r="BB96" s="16"/>
      <c r="BC96" s="16"/>
      <c r="BD96" s="16"/>
      <c r="BE96" s="16"/>
      <c r="BF96" s="16"/>
      <c r="BG96" s="16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13"/>
      <c r="EE96" s="13"/>
      <c r="EF96" s="13"/>
      <c r="EG96" s="13"/>
      <c r="EH96" s="13"/>
      <c r="EI96" s="13"/>
      <c r="EJ96" s="13"/>
      <c r="EK96" s="13"/>
      <c r="EL96" s="13"/>
      <c r="EM96" s="13"/>
      <c r="EN96" s="13"/>
      <c r="EO96" s="13"/>
      <c r="EP96" s="13"/>
      <c r="EQ96" s="13"/>
      <c r="ER96" s="13"/>
      <c r="ES96" s="13"/>
      <c r="ET96" s="13"/>
      <c r="EU96" s="13"/>
      <c r="EV96" s="13"/>
      <c r="EW96" s="13"/>
      <c r="EX96" s="13"/>
      <c r="EY96" s="13"/>
      <c r="EZ96" s="13"/>
      <c r="FA96" s="13"/>
      <c r="FB96" s="13"/>
      <c r="FC96" s="13"/>
      <c r="FD96" s="13"/>
      <c r="FE96" s="13"/>
      <c r="FF96" s="13"/>
      <c r="FG96" s="13"/>
      <c r="FH96" s="13"/>
      <c r="FI96" s="13"/>
      <c r="FJ96" s="13"/>
      <c r="FK96" s="13"/>
      <c r="FL96" s="13"/>
      <c r="FM96" s="13"/>
      <c r="FN96" s="13"/>
      <c r="FO96" s="13"/>
    </row>
    <row r="97" spans="1:171" s="4" customFormat="1" ht="15" customHeight="1" x14ac:dyDescent="0.35">
      <c r="A97" s="20">
        <v>59999</v>
      </c>
      <c r="B97" s="24"/>
      <c r="C97" s="26" t="s">
        <v>156</v>
      </c>
      <c r="D97" s="40">
        <f>D136</f>
        <v>0</v>
      </c>
      <c r="E97" s="40">
        <f>E136</f>
        <v>0</v>
      </c>
      <c r="F97" s="40">
        <f t="shared" ref="F97:N97" si="79">F136</f>
        <v>0</v>
      </c>
      <c r="G97" s="40">
        <f t="shared" si="79"/>
        <v>0</v>
      </c>
      <c r="H97" s="40">
        <f t="shared" si="79"/>
        <v>0</v>
      </c>
      <c r="I97" s="40">
        <f t="shared" si="79"/>
        <v>0</v>
      </c>
      <c r="J97" s="40">
        <f t="shared" si="79"/>
        <v>0</v>
      </c>
      <c r="K97" s="40">
        <f t="shared" si="79"/>
        <v>0</v>
      </c>
      <c r="L97" s="40">
        <f t="shared" si="79"/>
        <v>0</v>
      </c>
      <c r="M97" s="40">
        <f t="shared" si="79"/>
        <v>0</v>
      </c>
      <c r="N97" s="40">
        <f t="shared" si="79"/>
        <v>0</v>
      </c>
      <c r="O97" s="58"/>
      <c r="P97" s="40">
        <f>P136</f>
        <v>0</v>
      </c>
      <c r="Q97" s="40">
        <f>Q136</f>
        <v>0</v>
      </c>
      <c r="R97" s="40">
        <f t="shared" ref="R97:Z97" si="80">R136</f>
        <v>0</v>
      </c>
      <c r="S97" s="40">
        <f t="shared" si="80"/>
        <v>0</v>
      </c>
      <c r="T97" s="40">
        <f t="shared" si="80"/>
        <v>0</v>
      </c>
      <c r="U97" s="40">
        <f t="shared" si="80"/>
        <v>0</v>
      </c>
      <c r="V97" s="40">
        <f t="shared" si="80"/>
        <v>0</v>
      </c>
      <c r="W97" s="40">
        <f t="shared" si="80"/>
        <v>0</v>
      </c>
      <c r="X97" s="40">
        <f t="shared" si="80"/>
        <v>0</v>
      </c>
      <c r="Y97" s="40">
        <f t="shared" si="80"/>
        <v>0</v>
      </c>
      <c r="Z97" s="40">
        <f t="shared" si="80"/>
        <v>0</v>
      </c>
      <c r="AA97" s="60"/>
      <c r="AB97" s="40">
        <f>AB136</f>
        <v>0</v>
      </c>
      <c r="AC97" s="40">
        <f>AC136</f>
        <v>0</v>
      </c>
      <c r="AD97" s="40">
        <f t="shared" ref="AD97:AL97" si="81">AD136</f>
        <v>0</v>
      </c>
      <c r="AE97" s="40">
        <f t="shared" si="81"/>
        <v>0</v>
      </c>
      <c r="AF97" s="40">
        <f t="shared" si="81"/>
        <v>0</v>
      </c>
      <c r="AG97" s="40">
        <f t="shared" si="81"/>
        <v>0</v>
      </c>
      <c r="AH97" s="40">
        <f t="shared" si="81"/>
        <v>0</v>
      </c>
      <c r="AI97" s="40">
        <f t="shared" si="81"/>
        <v>0</v>
      </c>
      <c r="AJ97" s="40">
        <f t="shared" si="81"/>
        <v>0</v>
      </c>
      <c r="AK97" s="40">
        <f t="shared" si="81"/>
        <v>0</v>
      </c>
      <c r="AL97" s="40">
        <f t="shared" si="81"/>
        <v>0</v>
      </c>
      <c r="AM97" s="64"/>
      <c r="AN97" s="40">
        <f>AN136</f>
        <v>0</v>
      </c>
      <c r="AO97" s="40">
        <f>AO136</f>
        <v>0</v>
      </c>
      <c r="AP97" s="40">
        <f t="shared" ref="AP97:AY97" si="82">AP136</f>
        <v>0</v>
      </c>
      <c r="AQ97" s="40">
        <f t="shared" si="82"/>
        <v>0</v>
      </c>
      <c r="AR97" s="40">
        <f t="shared" si="82"/>
        <v>0</v>
      </c>
      <c r="AS97" s="40">
        <f t="shared" si="82"/>
        <v>0</v>
      </c>
      <c r="AT97" s="40">
        <f>AT136</f>
        <v>0</v>
      </c>
      <c r="AU97" s="40">
        <f t="shared" si="82"/>
        <v>0</v>
      </c>
      <c r="AV97" s="40">
        <f t="shared" si="82"/>
        <v>0</v>
      </c>
      <c r="AW97" s="40">
        <f t="shared" si="82"/>
        <v>0</v>
      </c>
      <c r="AX97" s="40">
        <f t="shared" si="82"/>
        <v>0</v>
      </c>
      <c r="AY97" s="40">
        <f t="shared" si="82"/>
        <v>0</v>
      </c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3"/>
      <c r="DM97" s="13"/>
      <c r="DN97" s="13"/>
      <c r="DO97" s="13"/>
      <c r="DP97" s="13"/>
      <c r="DQ97" s="13"/>
      <c r="DR97" s="13"/>
      <c r="DS97" s="13"/>
      <c r="DT97" s="13"/>
      <c r="DU97" s="13"/>
      <c r="DV97" s="13"/>
      <c r="DW97" s="13"/>
      <c r="DX97" s="13"/>
      <c r="DY97" s="13"/>
      <c r="DZ97" s="13"/>
      <c r="EA97" s="13"/>
      <c r="EB97" s="13"/>
      <c r="EC97" s="13"/>
      <c r="ED97" s="13"/>
      <c r="EE97" s="13"/>
      <c r="EF97" s="13"/>
      <c r="EG97" s="13"/>
      <c r="EH97" s="13"/>
      <c r="EI97" s="13"/>
      <c r="EJ97" s="13"/>
      <c r="EK97" s="13"/>
      <c r="EL97" s="13"/>
      <c r="EM97" s="13"/>
      <c r="EN97" s="13"/>
      <c r="EO97" s="13"/>
      <c r="EP97" s="13"/>
      <c r="EQ97" s="13"/>
      <c r="ER97" s="13"/>
      <c r="ES97" s="13"/>
      <c r="ET97" s="13"/>
      <c r="EU97" s="13"/>
      <c r="EV97" s="13"/>
      <c r="EW97" s="13"/>
      <c r="EX97" s="13"/>
      <c r="EY97" s="13"/>
      <c r="EZ97" s="13"/>
      <c r="FA97" s="13"/>
      <c r="FB97" s="13"/>
      <c r="FC97" s="13"/>
      <c r="FD97" s="13"/>
      <c r="FE97" s="13"/>
      <c r="FF97" s="13"/>
      <c r="FG97" s="13"/>
      <c r="FH97" s="13"/>
      <c r="FI97" s="13"/>
      <c r="FJ97" s="13"/>
      <c r="FK97" s="13"/>
      <c r="FL97" s="13"/>
      <c r="FM97" s="13"/>
      <c r="FN97" s="13"/>
      <c r="FO97" s="13"/>
    </row>
    <row r="98" spans="1:171" s="4" customFormat="1" ht="15" customHeight="1" x14ac:dyDescent="0.35">
      <c r="A98" s="20">
        <v>69999</v>
      </c>
      <c r="B98" s="24"/>
      <c r="C98" s="26" t="s">
        <v>157</v>
      </c>
      <c r="D98" s="40">
        <f>D96+D97</f>
        <v>8236760.0418569027</v>
      </c>
      <c r="E98" s="40">
        <f>E96+E97</f>
        <v>42687459.860231988</v>
      </c>
      <c r="F98" s="40">
        <f t="shared" ref="F98:N98" si="83">F96+F97</f>
        <v>3042709.7199999997</v>
      </c>
      <c r="G98" s="40">
        <f t="shared" si="83"/>
        <v>0</v>
      </c>
      <c r="H98" s="40">
        <f t="shared" si="83"/>
        <v>2464168.88</v>
      </c>
      <c r="I98" s="40">
        <f t="shared" si="83"/>
        <v>2920549.6100000003</v>
      </c>
      <c r="J98" s="40">
        <f t="shared" si="83"/>
        <v>17971206.823699009</v>
      </c>
      <c r="K98" s="40">
        <f t="shared" si="83"/>
        <v>1847065.87</v>
      </c>
      <c r="L98" s="40">
        <f t="shared" si="83"/>
        <v>52475815.811867721</v>
      </c>
      <c r="M98" s="40">
        <f t="shared" si="83"/>
        <v>138900</v>
      </c>
      <c r="N98" s="40">
        <f t="shared" si="83"/>
        <v>131784636.61765563</v>
      </c>
      <c r="O98" s="58"/>
      <c r="P98" s="40">
        <f t="shared" ref="P98:Z98" si="84">P96+P97</f>
        <v>8233362.029339999</v>
      </c>
      <c r="Q98" s="40">
        <f t="shared" si="84"/>
        <v>41796412.875508174</v>
      </c>
      <c r="R98" s="40">
        <f t="shared" si="84"/>
        <v>1862935.1600000001</v>
      </c>
      <c r="S98" s="40">
        <f t="shared" si="84"/>
        <v>0</v>
      </c>
      <c r="T98" s="40">
        <f t="shared" si="84"/>
        <v>4966075.4499999993</v>
      </c>
      <c r="U98" s="40">
        <f t="shared" si="84"/>
        <v>2960864.42</v>
      </c>
      <c r="V98" s="40">
        <f t="shared" si="84"/>
        <v>15511262.370000001</v>
      </c>
      <c r="W98" s="40">
        <f t="shared" si="84"/>
        <v>3979861.2399999998</v>
      </c>
      <c r="X98" s="40">
        <f t="shared" si="84"/>
        <v>60784871.979959995</v>
      </c>
      <c r="Y98" s="40">
        <f t="shared" si="84"/>
        <v>134100</v>
      </c>
      <c r="Z98" s="40">
        <f t="shared" si="84"/>
        <v>140229745.5248082</v>
      </c>
      <c r="AA98" s="60"/>
      <c r="AB98" s="40">
        <f t="shared" ref="AB98:AL98" si="85">AB96+AB97</f>
        <v>8304891.5799999991</v>
      </c>
      <c r="AC98" s="40">
        <f t="shared" si="85"/>
        <v>25213062.295173127</v>
      </c>
      <c r="AD98" s="40">
        <f t="shared" si="85"/>
        <v>1617654.3</v>
      </c>
      <c r="AE98" s="40">
        <f t="shared" si="85"/>
        <v>0</v>
      </c>
      <c r="AF98" s="40">
        <f t="shared" si="85"/>
        <v>4857291.54</v>
      </c>
      <c r="AG98" s="40">
        <f t="shared" si="85"/>
        <v>3373010.5700000012</v>
      </c>
      <c r="AH98" s="40">
        <f t="shared" si="85"/>
        <v>15115801.709999999</v>
      </c>
      <c r="AI98" s="40">
        <f t="shared" si="85"/>
        <v>7111181.6899999995</v>
      </c>
      <c r="AJ98" s="40">
        <f t="shared" si="85"/>
        <v>53012081.409999996</v>
      </c>
      <c r="AK98" s="40">
        <f t="shared" si="85"/>
        <v>122100</v>
      </c>
      <c r="AL98" s="40">
        <f t="shared" si="85"/>
        <v>118727075.09517312</v>
      </c>
      <c r="AM98" s="64"/>
      <c r="AN98" s="40">
        <f t="shared" ref="AN98:AY98" si="86">AN96+AN97</f>
        <v>4121400.03</v>
      </c>
      <c r="AO98" s="40">
        <f t="shared" si="86"/>
        <v>12277482.469999999</v>
      </c>
      <c r="AP98" s="40">
        <f t="shared" si="86"/>
        <v>419198.96999999991</v>
      </c>
      <c r="AQ98" s="40">
        <f t="shared" si="86"/>
        <v>0</v>
      </c>
      <c r="AR98" s="40">
        <f t="shared" si="86"/>
        <v>1685058.5299999996</v>
      </c>
      <c r="AS98" s="40">
        <f t="shared" si="86"/>
        <v>1066537.82</v>
      </c>
      <c r="AT98" s="40">
        <f t="shared" si="86"/>
        <v>324384.52</v>
      </c>
      <c r="AU98" s="40">
        <f t="shared" si="86"/>
        <v>6810845.7100000009</v>
      </c>
      <c r="AV98" s="40">
        <f t="shared" si="86"/>
        <v>4190965.7999999989</v>
      </c>
      <c r="AW98" s="40">
        <f t="shared" si="86"/>
        <v>26182320.140000001</v>
      </c>
      <c r="AX98" s="40">
        <f t="shared" si="86"/>
        <v>51300</v>
      </c>
      <c r="AY98" s="40">
        <f t="shared" si="86"/>
        <v>57129493.990000002</v>
      </c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3"/>
      <c r="DF98" s="13"/>
      <c r="DG98" s="13"/>
      <c r="DH98" s="13"/>
      <c r="DI98" s="13"/>
      <c r="DJ98" s="13"/>
      <c r="DK98" s="13"/>
      <c r="DL98" s="13"/>
      <c r="DM98" s="13"/>
      <c r="DN98" s="13"/>
      <c r="DO98" s="13"/>
      <c r="DP98" s="13"/>
      <c r="DQ98" s="13"/>
      <c r="DR98" s="13"/>
      <c r="DS98" s="13"/>
      <c r="DT98" s="13"/>
      <c r="DU98" s="13"/>
      <c r="DV98" s="13"/>
      <c r="DW98" s="13"/>
      <c r="DX98" s="13"/>
      <c r="DY98" s="13"/>
      <c r="DZ98" s="13"/>
      <c r="EA98" s="13"/>
      <c r="EB98" s="13"/>
      <c r="EC98" s="13"/>
      <c r="ED98" s="13"/>
      <c r="EE98" s="13"/>
      <c r="EF98" s="13"/>
      <c r="EG98" s="13"/>
      <c r="EH98" s="13"/>
      <c r="EI98" s="13"/>
      <c r="EJ98" s="13"/>
      <c r="EK98" s="13"/>
      <c r="EL98" s="13"/>
      <c r="EM98" s="13"/>
      <c r="EN98" s="13"/>
      <c r="EO98" s="13"/>
      <c r="EP98" s="13"/>
      <c r="EQ98" s="13"/>
      <c r="ER98" s="13"/>
      <c r="ES98" s="13"/>
      <c r="ET98" s="13"/>
      <c r="EU98" s="13"/>
      <c r="EV98" s="13"/>
      <c r="EW98" s="13"/>
      <c r="EX98" s="13"/>
      <c r="EY98" s="13"/>
      <c r="EZ98" s="13"/>
      <c r="FA98" s="13"/>
      <c r="FB98" s="13"/>
      <c r="FC98" s="13"/>
      <c r="FD98" s="13"/>
      <c r="FE98" s="13"/>
      <c r="FF98" s="13"/>
      <c r="FG98" s="13"/>
      <c r="FH98" s="13"/>
      <c r="FI98" s="13"/>
      <c r="FJ98" s="13"/>
      <c r="FK98" s="13"/>
      <c r="FL98" s="13"/>
      <c r="FM98" s="13"/>
      <c r="FN98" s="13"/>
      <c r="FO98" s="13"/>
    </row>
    <row r="99" spans="1:171" s="4" customFormat="1" ht="15" customHeight="1" x14ac:dyDescent="0.35">
      <c r="A99" s="14" t="s">
        <v>158</v>
      </c>
      <c r="B99" s="24"/>
      <c r="C99" s="24" t="s">
        <v>159</v>
      </c>
      <c r="D99" s="37">
        <v>0</v>
      </c>
      <c r="E99" s="37">
        <v>0</v>
      </c>
      <c r="F99" s="37">
        <v>0</v>
      </c>
      <c r="G99" s="37">
        <v>0</v>
      </c>
      <c r="H99" s="37">
        <v>0</v>
      </c>
      <c r="I99" s="37">
        <v>0</v>
      </c>
      <c r="J99" s="37">
        <v>0</v>
      </c>
      <c r="K99" s="37">
        <v>0</v>
      </c>
      <c r="L99" s="37">
        <v>0</v>
      </c>
      <c r="M99" s="37">
        <v>0</v>
      </c>
      <c r="N99" s="37">
        <f t="shared" ref="N99:N100" si="87">SUM(D99:M99)</f>
        <v>0</v>
      </c>
      <c r="O99" s="59"/>
      <c r="P99" s="37">
        <v>0</v>
      </c>
      <c r="Q99" s="37">
        <v>0</v>
      </c>
      <c r="R99" s="37">
        <v>0</v>
      </c>
      <c r="S99" s="37">
        <v>0</v>
      </c>
      <c r="T99" s="37">
        <v>0</v>
      </c>
      <c r="U99" s="37">
        <v>0</v>
      </c>
      <c r="V99" s="37">
        <v>0</v>
      </c>
      <c r="W99" s="37">
        <v>0</v>
      </c>
      <c r="X99" s="37">
        <v>0</v>
      </c>
      <c r="Y99" s="37">
        <v>0</v>
      </c>
      <c r="Z99" s="37">
        <v>0</v>
      </c>
      <c r="AA99" s="65"/>
      <c r="AB99" s="37">
        <v>0</v>
      </c>
      <c r="AC99" s="37">
        <v>0</v>
      </c>
      <c r="AD99" s="37">
        <v>0</v>
      </c>
      <c r="AE99" s="37">
        <v>0</v>
      </c>
      <c r="AF99" s="37">
        <v>0</v>
      </c>
      <c r="AG99" s="37">
        <v>0</v>
      </c>
      <c r="AH99" s="37">
        <v>0</v>
      </c>
      <c r="AI99" s="37">
        <v>0</v>
      </c>
      <c r="AJ99" s="37">
        <v>0</v>
      </c>
      <c r="AK99" s="37">
        <v>0</v>
      </c>
      <c r="AL99" s="37">
        <v>0</v>
      </c>
      <c r="AM99" s="64"/>
      <c r="AN99" s="37">
        <v>0</v>
      </c>
      <c r="AO99" s="37">
        <v>0</v>
      </c>
      <c r="AP99" s="37">
        <v>0</v>
      </c>
      <c r="AQ99" s="37">
        <v>0</v>
      </c>
      <c r="AR99" s="37">
        <v>0</v>
      </c>
      <c r="AS99" s="37">
        <v>0</v>
      </c>
      <c r="AT99" s="37">
        <v>0</v>
      </c>
      <c r="AU99" s="37">
        <v>0</v>
      </c>
      <c r="AV99" s="37">
        <v>0</v>
      </c>
      <c r="AW99" s="37">
        <v>0</v>
      </c>
      <c r="AX99" s="37">
        <v>0</v>
      </c>
      <c r="AY99" s="37">
        <f>SUM(AN99:AX99)</f>
        <v>0</v>
      </c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3"/>
      <c r="DF99" s="13"/>
      <c r="DG99" s="13"/>
      <c r="DH99" s="13"/>
      <c r="DI99" s="13"/>
      <c r="DJ99" s="13"/>
      <c r="DK99" s="13"/>
      <c r="DL99" s="13"/>
      <c r="DM99" s="13"/>
      <c r="DN99" s="13"/>
      <c r="DO99" s="13"/>
      <c r="DP99" s="13"/>
      <c r="DQ99" s="13"/>
      <c r="DR99" s="13"/>
      <c r="DS99" s="13"/>
      <c r="DT99" s="13"/>
      <c r="DU99" s="13"/>
      <c r="DV99" s="13"/>
      <c r="DW99" s="13"/>
      <c r="DX99" s="13"/>
      <c r="DY99" s="13"/>
      <c r="DZ99" s="13"/>
      <c r="EA99" s="13"/>
      <c r="EB99" s="13"/>
      <c r="EC99" s="13"/>
      <c r="ED99" s="13"/>
      <c r="EE99" s="13"/>
      <c r="EF99" s="13"/>
      <c r="EG99" s="13"/>
      <c r="EH99" s="13"/>
      <c r="EI99" s="13"/>
      <c r="EJ99" s="13"/>
      <c r="EK99" s="13"/>
      <c r="EL99" s="13"/>
      <c r="EM99" s="13"/>
      <c r="EN99" s="13"/>
      <c r="EO99" s="13"/>
      <c r="EP99" s="13"/>
      <c r="EQ99" s="13"/>
      <c r="ER99" s="13"/>
      <c r="ES99" s="13"/>
      <c r="ET99" s="13"/>
      <c r="EU99" s="13"/>
      <c r="EV99" s="13"/>
      <c r="EW99" s="13"/>
      <c r="EX99" s="13"/>
      <c r="EY99" s="13"/>
      <c r="EZ99" s="13"/>
      <c r="FA99" s="13"/>
      <c r="FB99" s="13"/>
      <c r="FC99" s="13"/>
      <c r="FD99" s="13"/>
      <c r="FE99" s="13"/>
      <c r="FF99" s="13"/>
      <c r="FG99" s="13"/>
      <c r="FH99" s="13"/>
      <c r="FI99" s="13"/>
      <c r="FJ99" s="13"/>
      <c r="FK99" s="13"/>
      <c r="FL99" s="13"/>
      <c r="FM99" s="13"/>
      <c r="FN99" s="13"/>
      <c r="FO99" s="13"/>
    </row>
    <row r="100" spans="1:171" s="4" customFormat="1" ht="15" customHeight="1" x14ac:dyDescent="0.35">
      <c r="A100" s="14" t="s">
        <v>160</v>
      </c>
      <c r="B100" s="24"/>
      <c r="C100" s="24" t="s">
        <v>161</v>
      </c>
      <c r="D100" s="37">
        <v>0</v>
      </c>
      <c r="E100" s="37">
        <v>-125.95</v>
      </c>
      <c r="F100" s="37">
        <v>0</v>
      </c>
      <c r="G100" s="37">
        <v>0</v>
      </c>
      <c r="H100" s="37">
        <v>0</v>
      </c>
      <c r="I100" s="37">
        <v>0</v>
      </c>
      <c r="J100" s="37">
        <v>0</v>
      </c>
      <c r="K100" s="37">
        <v>0</v>
      </c>
      <c r="L100" s="37">
        <v>0</v>
      </c>
      <c r="M100" s="37">
        <v>0</v>
      </c>
      <c r="N100" s="37">
        <f t="shared" si="87"/>
        <v>-125.95</v>
      </c>
      <c r="O100" s="58"/>
      <c r="P100" s="37">
        <v>0</v>
      </c>
      <c r="Q100" s="38">
        <v>0</v>
      </c>
      <c r="R100" s="38">
        <v>0</v>
      </c>
      <c r="S100" s="38">
        <v>0</v>
      </c>
      <c r="T100" s="38">
        <v>0</v>
      </c>
      <c r="U100" s="38">
        <v>0</v>
      </c>
      <c r="V100" s="38">
        <v>0</v>
      </c>
      <c r="W100" s="38">
        <v>0</v>
      </c>
      <c r="X100" s="38">
        <v>0</v>
      </c>
      <c r="Y100" s="38">
        <v>0</v>
      </c>
      <c r="Z100" s="38">
        <v>0</v>
      </c>
      <c r="AA100" s="65"/>
      <c r="AB100" s="37">
        <v>0</v>
      </c>
      <c r="AC100" s="37">
        <v>0</v>
      </c>
      <c r="AD100" s="37">
        <v>0</v>
      </c>
      <c r="AE100" s="37">
        <v>0</v>
      </c>
      <c r="AF100" s="37">
        <v>0</v>
      </c>
      <c r="AG100" s="37">
        <v>0</v>
      </c>
      <c r="AH100" s="37">
        <v>0</v>
      </c>
      <c r="AI100" s="37">
        <v>0</v>
      </c>
      <c r="AJ100" s="37">
        <v>0</v>
      </c>
      <c r="AK100" s="37">
        <v>0</v>
      </c>
      <c r="AL100" s="37">
        <v>0</v>
      </c>
      <c r="AM100" s="64"/>
      <c r="AN100" s="37">
        <v>0</v>
      </c>
      <c r="AO100" s="37">
        <v>0</v>
      </c>
      <c r="AP100" s="37">
        <v>0</v>
      </c>
      <c r="AQ100" s="37">
        <v>0</v>
      </c>
      <c r="AR100" s="37">
        <v>0</v>
      </c>
      <c r="AS100" s="37">
        <v>0</v>
      </c>
      <c r="AT100" s="37">
        <v>0</v>
      </c>
      <c r="AU100" s="37">
        <v>0</v>
      </c>
      <c r="AV100" s="37">
        <v>0</v>
      </c>
      <c r="AW100" s="37">
        <v>0</v>
      </c>
      <c r="AX100" s="37">
        <v>0</v>
      </c>
      <c r="AY100" s="37">
        <f>SUM(AN100:AX100)</f>
        <v>0</v>
      </c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  <c r="DL100" s="13"/>
      <c r="DM100" s="13"/>
      <c r="DN100" s="13"/>
      <c r="DO100" s="13"/>
      <c r="DP100" s="13"/>
      <c r="DQ100" s="13"/>
      <c r="DR100" s="13"/>
      <c r="DS100" s="13"/>
      <c r="DT100" s="13"/>
      <c r="DU100" s="13"/>
      <c r="DV100" s="13"/>
      <c r="DW100" s="13"/>
      <c r="DX100" s="13"/>
      <c r="DY100" s="13"/>
      <c r="DZ100" s="13"/>
      <c r="EA100" s="13"/>
      <c r="EB100" s="13"/>
      <c r="EC100" s="13"/>
      <c r="ED100" s="13"/>
      <c r="EE100" s="13"/>
      <c r="EF100" s="13"/>
      <c r="EG100" s="13"/>
      <c r="EH100" s="13"/>
      <c r="EI100" s="13"/>
      <c r="EJ100" s="13"/>
      <c r="EK100" s="13"/>
      <c r="EL100" s="13"/>
      <c r="EM100" s="13"/>
      <c r="EN100" s="13"/>
      <c r="EO100" s="13"/>
      <c r="EP100" s="13"/>
      <c r="EQ100" s="13"/>
      <c r="ER100" s="13"/>
      <c r="ES100" s="13"/>
      <c r="ET100" s="13"/>
      <c r="EU100" s="13"/>
      <c r="EV100" s="13"/>
      <c r="EW100" s="13"/>
      <c r="EX100" s="13"/>
      <c r="EY100" s="13"/>
      <c r="EZ100" s="13"/>
      <c r="FA100" s="13"/>
      <c r="FB100" s="13"/>
      <c r="FC100" s="13"/>
      <c r="FD100" s="13"/>
      <c r="FE100" s="13"/>
      <c r="FF100" s="13"/>
      <c r="FG100" s="13"/>
      <c r="FH100" s="13"/>
      <c r="FI100" s="13"/>
      <c r="FJ100" s="13"/>
      <c r="FK100" s="13"/>
      <c r="FL100" s="13"/>
      <c r="FM100" s="13"/>
      <c r="FN100" s="13"/>
      <c r="FO100" s="13"/>
    </row>
    <row r="101" spans="1:171" s="4" customFormat="1" ht="15" customHeight="1" x14ac:dyDescent="0.35">
      <c r="A101" s="14" t="s">
        <v>162</v>
      </c>
      <c r="B101" s="24"/>
      <c r="C101" s="24" t="s">
        <v>163</v>
      </c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58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65"/>
      <c r="AB101" s="37">
        <v>0</v>
      </c>
      <c r="AC101" s="37">
        <v>0</v>
      </c>
      <c r="AD101" s="37">
        <v>0</v>
      </c>
      <c r="AE101" s="46"/>
      <c r="AF101" s="46"/>
      <c r="AG101" s="46"/>
      <c r="AH101" s="46"/>
      <c r="AI101" s="46"/>
      <c r="AJ101" s="46"/>
      <c r="AK101" s="46"/>
      <c r="AL101" s="46"/>
      <c r="AM101" s="64"/>
      <c r="AN101" s="37">
        <v>0</v>
      </c>
      <c r="AO101" s="37">
        <v>0</v>
      </c>
      <c r="AP101" s="37">
        <v>0</v>
      </c>
      <c r="AQ101" s="37">
        <v>0</v>
      </c>
      <c r="AR101" s="37">
        <v>0</v>
      </c>
      <c r="AS101" s="37">
        <v>0</v>
      </c>
      <c r="AT101" s="37">
        <v>0</v>
      </c>
      <c r="AU101" s="37">
        <v>0</v>
      </c>
      <c r="AV101" s="37">
        <v>0</v>
      </c>
      <c r="AW101" s="37">
        <v>0</v>
      </c>
      <c r="AX101" s="37">
        <v>0</v>
      </c>
      <c r="AY101" s="37">
        <f>SUM(AN101:AX101)</f>
        <v>0</v>
      </c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3"/>
      <c r="CX101" s="13"/>
      <c r="CY101" s="13"/>
      <c r="CZ101" s="13"/>
      <c r="DA101" s="13"/>
      <c r="DB101" s="13"/>
      <c r="DC101" s="13"/>
      <c r="DD101" s="13"/>
      <c r="DE101" s="13"/>
      <c r="DF101" s="13"/>
      <c r="DG101" s="13"/>
      <c r="DH101" s="13"/>
      <c r="DI101" s="13"/>
      <c r="DJ101" s="13"/>
      <c r="DK101" s="13"/>
      <c r="DL101" s="13"/>
      <c r="DM101" s="13"/>
      <c r="DN101" s="13"/>
      <c r="DO101" s="13"/>
      <c r="DP101" s="13"/>
      <c r="DQ101" s="13"/>
      <c r="DR101" s="13"/>
      <c r="DS101" s="13"/>
      <c r="DT101" s="13"/>
      <c r="DU101" s="13"/>
      <c r="DV101" s="13"/>
      <c r="DW101" s="13"/>
      <c r="DX101" s="13"/>
      <c r="DY101" s="13"/>
      <c r="DZ101" s="13"/>
      <c r="EA101" s="13"/>
      <c r="EB101" s="13"/>
      <c r="EC101" s="13"/>
      <c r="ED101" s="13"/>
      <c r="EE101" s="13"/>
      <c r="EF101" s="13"/>
      <c r="EG101" s="13"/>
      <c r="EH101" s="13"/>
      <c r="EI101" s="13"/>
      <c r="EJ101" s="13"/>
      <c r="EK101" s="13"/>
      <c r="EL101" s="13"/>
      <c r="EM101" s="13"/>
      <c r="EN101" s="13"/>
      <c r="EO101" s="13"/>
      <c r="EP101" s="13"/>
      <c r="EQ101" s="13"/>
      <c r="ER101" s="13"/>
      <c r="ES101" s="13"/>
      <c r="ET101" s="13"/>
      <c r="EU101" s="13"/>
      <c r="EV101" s="13"/>
      <c r="EW101" s="13"/>
      <c r="EX101" s="13"/>
      <c r="EY101" s="13"/>
      <c r="EZ101" s="13"/>
      <c r="FA101" s="13"/>
      <c r="FB101" s="13"/>
      <c r="FC101" s="13"/>
      <c r="FD101" s="13"/>
      <c r="FE101" s="13"/>
      <c r="FF101" s="13"/>
      <c r="FG101" s="13"/>
      <c r="FH101" s="13"/>
      <c r="FI101" s="13"/>
      <c r="FJ101" s="13"/>
      <c r="FK101" s="13"/>
      <c r="FL101" s="13"/>
      <c r="FM101" s="13"/>
      <c r="FN101" s="13"/>
      <c r="FO101" s="13"/>
    </row>
    <row r="102" spans="1:171" s="4" customFormat="1" ht="15" customHeight="1" x14ac:dyDescent="0.35">
      <c r="A102" s="14" t="s">
        <v>164</v>
      </c>
      <c r="B102" s="24"/>
      <c r="C102" s="24" t="s">
        <v>165</v>
      </c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58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65"/>
      <c r="AB102" s="39"/>
      <c r="AC102" s="39"/>
      <c r="AD102" s="39"/>
      <c r="AE102" s="41"/>
      <c r="AF102" s="41"/>
      <c r="AG102" s="41"/>
      <c r="AH102" s="41"/>
      <c r="AI102" s="41"/>
      <c r="AJ102" s="41"/>
      <c r="AK102" s="41"/>
      <c r="AL102" s="41"/>
      <c r="AM102" s="64"/>
      <c r="AN102" s="46">
        <v>0</v>
      </c>
      <c r="AO102" s="46">
        <v>-42795.65</v>
      </c>
      <c r="AP102" s="46">
        <v>0</v>
      </c>
      <c r="AQ102" s="46">
        <v>0</v>
      </c>
      <c r="AR102" s="46">
        <v>0</v>
      </c>
      <c r="AS102" s="46">
        <v>0</v>
      </c>
      <c r="AT102" s="46">
        <v>0</v>
      </c>
      <c r="AU102" s="46">
        <v>0</v>
      </c>
      <c r="AV102" s="37">
        <v>0</v>
      </c>
      <c r="AW102" s="37">
        <v>0</v>
      </c>
      <c r="AX102" s="37">
        <v>0</v>
      </c>
      <c r="AY102" s="37">
        <f>SUM(AN102:AX102)</f>
        <v>-42795.65</v>
      </c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  <c r="CX102" s="13"/>
      <c r="CY102" s="13"/>
      <c r="CZ102" s="13"/>
      <c r="DA102" s="13"/>
      <c r="DB102" s="13"/>
      <c r="DC102" s="13"/>
      <c r="DD102" s="13"/>
      <c r="DE102" s="13"/>
      <c r="DF102" s="13"/>
      <c r="DG102" s="13"/>
      <c r="DH102" s="13"/>
      <c r="DI102" s="13"/>
      <c r="DJ102" s="13"/>
      <c r="DK102" s="13"/>
      <c r="DL102" s="13"/>
      <c r="DM102" s="13"/>
      <c r="DN102" s="13"/>
      <c r="DO102" s="13"/>
      <c r="DP102" s="13"/>
      <c r="DQ102" s="13"/>
      <c r="DR102" s="13"/>
      <c r="DS102" s="13"/>
      <c r="DT102" s="13"/>
      <c r="DU102" s="13"/>
      <c r="DV102" s="13"/>
      <c r="DW102" s="13"/>
      <c r="DX102" s="13"/>
      <c r="DY102" s="13"/>
      <c r="DZ102" s="13"/>
      <c r="EA102" s="13"/>
      <c r="EB102" s="13"/>
      <c r="EC102" s="13"/>
      <c r="ED102" s="13"/>
      <c r="EE102" s="13"/>
      <c r="EF102" s="13"/>
      <c r="EG102" s="13"/>
      <c r="EH102" s="13"/>
      <c r="EI102" s="13"/>
      <c r="EJ102" s="13"/>
      <c r="EK102" s="13"/>
      <c r="EL102" s="13"/>
      <c r="EM102" s="13"/>
      <c r="EN102" s="13"/>
      <c r="EO102" s="13"/>
      <c r="EP102" s="13"/>
      <c r="EQ102" s="13"/>
      <c r="ER102" s="13"/>
      <c r="ES102" s="13"/>
      <c r="ET102" s="13"/>
      <c r="EU102" s="13"/>
      <c r="EV102" s="13"/>
      <c r="EW102" s="13"/>
      <c r="EX102" s="13"/>
      <c r="EY102" s="13"/>
      <c r="EZ102" s="13"/>
      <c r="FA102" s="13"/>
      <c r="FB102" s="13"/>
      <c r="FC102" s="13"/>
      <c r="FD102" s="13"/>
      <c r="FE102" s="13"/>
      <c r="FF102" s="13"/>
      <c r="FG102" s="13"/>
      <c r="FH102" s="13"/>
      <c r="FI102" s="13"/>
      <c r="FJ102" s="13"/>
      <c r="FK102" s="13"/>
      <c r="FL102" s="13"/>
      <c r="FM102" s="13"/>
      <c r="FN102" s="13"/>
      <c r="FO102" s="13"/>
    </row>
    <row r="103" spans="1:171" s="4" customFormat="1" ht="15" customHeight="1" x14ac:dyDescent="0.35">
      <c r="A103" s="14" t="s">
        <v>166</v>
      </c>
      <c r="B103" s="24"/>
      <c r="C103" s="24" t="s">
        <v>167</v>
      </c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58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65"/>
      <c r="AB103" s="39"/>
      <c r="AC103" s="39"/>
      <c r="AD103" s="39"/>
      <c r="AE103" s="41"/>
      <c r="AF103" s="41"/>
      <c r="AG103" s="41"/>
      <c r="AH103" s="41"/>
      <c r="AI103" s="41"/>
      <c r="AJ103" s="41"/>
      <c r="AK103" s="41"/>
      <c r="AL103" s="41"/>
      <c r="AM103" s="64"/>
      <c r="AN103" s="46">
        <v>0</v>
      </c>
      <c r="AO103" s="46">
        <v>0</v>
      </c>
      <c r="AP103" s="46">
        <v>0</v>
      </c>
      <c r="AQ103" s="46">
        <v>0</v>
      </c>
      <c r="AR103" s="46">
        <v>0</v>
      </c>
      <c r="AS103" s="46">
        <v>0</v>
      </c>
      <c r="AT103" s="46">
        <v>0</v>
      </c>
      <c r="AU103" s="46">
        <v>0</v>
      </c>
      <c r="AV103" s="37">
        <v>0</v>
      </c>
      <c r="AW103" s="37">
        <v>0</v>
      </c>
      <c r="AX103" s="37">
        <v>0</v>
      </c>
      <c r="AY103" s="37">
        <f>SUM(AN103:AX103)</f>
        <v>0</v>
      </c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/>
      <c r="DF103" s="13"/>
      <c r="DG103" s="13"/>
      <c r="DH103" s="13"/>
      <c r="DI103" s="13"/>
      <c r="DJ103" s="13"/>
      <c r="DK103" s="13"/>
      <c r="DL103" s="13"/>
      <c r="DM103" s="13"/>
      <c r="DN103" s="13"/>
      <c r="DO103" s="13"/>
      <c r="DP103" s="13"/>
      <c r="DQ103" s="13"/>
      <c r="DR103" s="13"/>
      <c r="DS103" s="13"/>
      <c r="DT103" s="13"/>
      <c r="DU103" s="13"/>
      <c r="DV103" s="13"/>
      <c r="DW103" s="13"/>
      <c r="DX103" s="13"/>
      <c r="DY103" s="13"/>
      <c r="DZ103" s="13"/>
      <c r="EA103" s="13"/>
      <c r="EB103" s="13"/>
      <c r="EC103" s="13"/>
      <c r="ED103" s="13"/>
      <c r="EE103" s="13"/>
      <c r="EF103" s="13"/>
      <c r="EG103" s="13"/>
      <c r="EH103" s="13"/>
      <c r="EI103" s="13"/>
      <c r="EJ103" s="13"/>
      <c r="EK103" s="13"/>
      <c r="EL103" s="13"/>
      <c r="EM103" s="13"/>
      <c r="EN103" s="13"/>
      <c r="EO103" s="13"/>
      <c r="EP103" s="13"/>
      <c r="EQ103" s="13"/>
      <c r="ER103" s="13"/>
      <c r="ES103" s="13"/>
      <c r="ET103" s="13"/>
      <c r="EU103" s="13"/>
      <c r="EV103" s="13"/>
      <c r="EW103" s="13"/>
      <c r="EX103" s="13"/>
      <c r="EY103" s="13"/>
      <c r="EZ103" s="13"/>
      <c r="FA103" s="13"/>
      <c r="FB103" s="13"/>
      <c r="FC103" s="13"/>
      <c r="FD103" s="13"/>
      <c r="FE103" s="13"/>
      <c r="FF103" s="13"/>
      <c r="FG103" s="13"/>
      <c r="FH103" s="13"/>
      <c r="FI103" s="13"/>
      <c r="FJ103" s="13"/>
      <c r="FK103" s="13"/>
      <c r="FL103" s="13"/>
      <c r="FM103" s="13"/>
      <c r="FN103" s="13"/>
      <c r="FO103" s="13"/>
    </row>
    <row r="104" spans="1:171" ht="15" customHeight="1" x14ac:dyDescent="0.35">
      <c r="A104" s="20">
        <v>85999</v>
      </c>
      <c r="B104" s="24"/>
      <c r="C104" s="26" t="s">
        <v>168</v>
      </c>
      <c r="D104" s="40">
        <f>D98+D99+D100+D101+D102+D103</f>
        <v>8236760.0418569027</v>
      </c>
      <c r="E104" s="40">
        <f>E98+E99+E100+E101+E102+E103</f>
        <v>42687333.910231985</v>
      </c>
      <c r="F104" s="40">
        <f t="shared" ref="F104:N104" si="88">F98+F99+F100+F101+F102+F103</f>
        <v>3042709.7199999997</v>
      </c>
      <c r="G104" s="40">
        <f t="shared" si="88"/>
        <v>0</v>
      </c>
      <c r="H104" s="40">
        <f t="shared" si="88"/>
        <v>2464168.88</v>
      </c>
      <c r="I104" s="40">
        <f t="shared" si="88"/>
        <v>2920549.6100000003</v>
      </c>
      <c r="J104" s="40">
        <f t="shared" si="88"/>
        <v>17971206.823699009</v>
      </c>
      <c r="K104" s="40">
        <f t="shared" si="88"/>
        <v>1847065.87</v>
      </c>
      <c r="L104" s="40">
        <f t="shared" si="88"/>
        <v>52475815.811867721</v>
      </c>
      <c r="M104" s="40">
        <f t="shared" si="88"/>
        <v>138900</v>
      </c>
      <c r="N104" s="40">
        <f t="shared" si="88"/>
        <v>131784510.66765563</v>
      </c>
      <c r="O104" s="59"/>
      <c r="P104" s="40">
        <f t="shared" ref="P104:Z104" si="89">P98+P99+P100+P101+P102+P103</f>
        <v>8233362.029339999</v>
      </c>
      <c r="Q104" s="40">
        <f t="shared" si="89"/>
        <v>41796412.875508174</v>
      </c>
      <c r="R104" s="40">
        <f t="shared" si="89"/>
        <v>1862935.1600000001</v>
      </c>
      <c r="S104" s="40">
        <f t="shared" si="89"/>
        <v>0</v>
      </c>
      <c r="T104" s="40">
        <f t="shared" si="89"/>
        <v>4966075.4499999993</v>
      </c>
      <c r="U104" s="40">
        <f t="shared" si="89"/>
        <v>2960864.42</v>
      </c>
      <c r="V104" s="40">
        <f t="shared" si="89"/>
        <v>15511262.370000001</v>
      </c>
      <c r="W104" s="40">
        <f t="shared" si="89"/>
        <v>3979861.2399999998</v>
      </c>
      <c r="X104" s="40">
        <f t="shared" si="89"/>
        <v>60784871.979959995</v>
      </c>
      <c r="Y104" s="40">
        <f t="shared" si="89"/>
        <v>134100</v>
      </c>
      <c r="Z104" s="40">
        <f t="shared" si="89"/>
        <v>140229745.5248082</v>
      </c>
      <c r="AA104" s="60"/>
      <c r="AB104" s="40">
        <f t="shared" ref="AB104:AL104" si="90">AB98+AB99+AB100+AB101+AB102+AB103</f>
        <v>8304891.5799999991</v>
      </c>
      <c r="AC104" s="40">
        <f t="shared" si="90"/>
        <v>25213062.295173127</v>
      </c>
      <c r="AD104" s="40">
        <f t="shared" si="90"/>
        <v>1617654.3</v>
      </c>
      <c r="AE104" s="40">
        <f t="shared" si="90"/>
        <v>0</v>
      </c>
      <c r="AF104" s="40">
        <f t="shared" si="90"/>
        <v>4857291.54</v>
      </c>
      <c r="AG104" s="40">
        <f t="shared" si="90"/>
        <v>3373010.5700000012</v>
      </c>
      <c r="AH104" s="40">
        <f t="shared" si="90"/>
        <v>15115801.709999999</v>
      </c>
      <c r="AI104" s="40">
        <f t="shared" si="90"/>
        <v>7111181.6899999995</v>
      </c>
      <c r="AJ104" s="40">
        <f t="shared" si="90"/>
        <v>53012081.409999996</v>
      </c>
      <c r="AK104" s="40">
        <f t="shared" si="90"/>
        <v>122100</v>
      </c>
      <c r="AL104" s="40">
        <f t="shared" si="90"/>
        <v>118727075.09517312</v>
      </c>
      <c r="AM104" s="61"/>
      <c r="AN104" s="40">
        <f t="shared" ref="AN104:AY104" si="91">AN98+AN99+AN100+AN101+AN102+AN103</f>
        <v>4121400.03</v>
      </c>
      <c r="AO104" s="40">
        <f t="shared" si="91"/>
        <v>12234686.819999998</v>
      </c>
      <c r="AP104" s="40">
        <f t="shared" si="91"/>
        <v>419198.96999999991</v>
      </c>
      <c r="AQ104" s="40">
        <f t="shared" si="91"/>
        <v>0</v>
      </c>
      <c r="AR104" s="40">
        <f t="shared" si="91"/>
        <v>1685058.5299999996</v>
      </c>
      <c r="AS104" s="40">
        <f t="shared" si="91"/>
        <v>1066537.82</v>
      </c>
      <c r="AT104" s="40">
        <f t="shared" si="91"/>
        <v>324384.52</v>
      </c>
      <c r="AU104" s="40">
        <f t="shared" si="91"/>
        <v>6810845.7100000009</v>
      </c>
      <c r="AV104" s="40">
        <f t="shared" si="91"/>
        <v>4190965.7999999989</v>
      </c>
      <c r="AW104" s="40">
        <f t="shared" si="91"/>
        <v>26182320.140000001</v>
      </c>
      <c r="AX104" s="40">
        <f t="shared" si="91"/>
        <v>51300</v>
      </c>
      <c r="AY104" s="40">
        <f t="shared" si="91"/>
        <v>57086698.340000004</v>
      </c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16"/>
      <c r="DZ104" s="16"/>
      <c r="EA104" s="16"/>
      <c r="EB104" s="16"/>
      <c r="EC104" s="16"/>
      <c r="ED104" s="16"/>
      <c r="EE104" s="16"/>
      <c r="EF104" s="16"/>
      <c r="EG104" s="16"/>
      <c r="EH104" s="16"/>
      <c r="EI104" s="16"/>
      <c r="EJ104" s="16"/>
      <c r="EK104" s="16"/>
      <c r="EL104" s="16"/>
      <c r="EM104" s="16"/>
      <c r="EN104" s="16"/>
      <c r="EO104" s="16"/>
      <c r="EP104" s="16"/>
      <c r="EQ104" s="16"/>
      <c r="ER104" s="16"/>
      <c r="ES104" s="16"/>
      <c r="ET104" s="16"/>
      <c r="EU104" s="16"/>
      <c r="EV104" s="16"/>
      <c r="EW104" s="16"/>
      <c r="EX104" s="16"/>
      <c r="EY104" s="16"/>
      <c r="EZ104" s="16"/>
      <c r="FA104" s="16"/>
      <c r="FB104" s="16"/>
      <c r="FC104" s="16"/>
      <c r="FD104" s="16"/>
      <c r="FE104" s="16"/>
      <c r="FF104" s="16"/>
      <c r="FG104" s="16"/>
      <c r="FH104" s="16"/>
      <c r="FI104" s="16"/>
      <c r="FJ104" s="16"/>
      <c r="FK104" s="16"/>
      <c r="FL104" s="16"/>
      <c r="FM104" s="16"/>
      <c r="FN104" s="16"/>
      <c r="FO104" s="16"/>
    </row>
    <row r="105" spans="1:171" ht="15" customHeight="1" x14ac:dyDescent="0.35">
      <c r="A105" s="10"/>
      <c r="B105" s="24"/>
      <c r="C105" s="30" t="s">
        <v>169</v>
      </c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59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60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61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  <c r="FC105" s="16"/>
      <c r="FD105" s="16"/>
      <c r="FE105" s="16"/>
      <c r="FF105" s="16"/>
      <c r="FG105" s="16"/>
      <c r="FH105" s="16"/>
      <c r="FI105" s="16"/>
      <c r="FJ105" s="16"/>
      <c r="FK105" s="16"/>
      <c r="FL105" s="16"/>
      <c r="FM105" s="16"/>
      <c r="FN105" s="16"/>
      <c r="FO105" s="16"/>
    </row>
    <row r="106" spans="1:171" ht="15" customHeight="1" x14ac:dyDescent="0.35">
      <c r="A106" s="14"/>
      <c r="B106" s="24"/>
      <c r="C106" s="26" t="s">
        <v>170</v>
      </c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59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60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61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6"/>
      <c r="EZ106" s="16"/>
      <c r="FA106" s="16"/>
      <c r="FB106" s="16"/>
      <c r="FC106" s="16"/>
      <c r="FD106" s="16"/>
      <c r="FE106" s="16"/>
      <c r="FF106" s="16"/>
      <c r="FG106" s="16"/>
      <c r="FH106" s="16"/>
      <c r="FI106" s="16"/>
      <c r="FJ106" s="16"/>
      <c r="FK106" s="16"/>
      <c r="FL106" s="16"/>
      <c r="FM106" s="16"/>
      <c r="FN106" s="16"/>
      <c r="FO106" s="16"/>
    </row>
    <row r="107" spans="1:171" ht="15" customHeight="1" x14ac:dyDescent="0.35">
      <c r="A107" s="14" t="s">
        <v>171</v>
      </c>
      <c r="B107" s="24"/>
      <c r="C107" s="24" t="s">
        <v>172</v>
      </c>
      <c r="D107" s="37">
        <v>0</v>
      </c>
      <c r="E107" s="37">
        <v>0</v>
      </c>
      <c r="F107" s="37">
        <v>0</v>
      </c>
      <c r="G107" s="37">
        <v>0</v>
      </c>
      <c r="H107" s="37">
        <v>0</v>
      </c>
      <c r="I107" s="37">
        <v>0</v>
      </c>
      <c r="J107" s="37">
        <v>0</v>
      </c>
      <c r="K107" s="37">
        <v>0</v>
      </c>
      <c r="L107" s="37">
        <v>0</v>
      </c>
      <c r="M107" s="37">
        <v>0</v>
      </c>
      <c r="N107" s="37">
        <f>SUM(D107:M107)</f>
        <v>0</v>
      </c>
      <c r="O107" s="59"/>
      <c r="P107" s="37">
        <v>0</v>
      </c>
      <c r="Q107" s="37">
        <v>0</v>
      </c>
      <c r="R107" s="37">
        <v>0</v>
      </c>
      <c r="S107" s="37">
        <v>0</v>
      </c>
      <c r="T107" s="37">
        <v>0</v>
      </c>
      <c r="U107" s="37">
        <v>0</v>
      </c>
      <c r="V107" s="37">
        <v>0</v>
      </c>
      <c r="W107" s="37">
        <v>0</v>
      </c>
      <c r="X107" s="37">
        <v>0</v>
      </c>
      <c r="Y107" s="37">
        <v>0</v>
      </c>
      <c r="Z107" s="37">
        <f>SUM(P107:Y107)</f>
        <v>0</v>
      </c>
      <c r="AA107" s="60"/>
      <c r="AB107" s="37">
        <v>0</v>
      </c>
      <c r="AC107" s="37">
        <v>0</v>
      </c>
      <c r="AD107" s="37">
        <v>0</v>
      </c>
      <c r="AE107" s="37">
        <v>0</v>
      </c>
      <c r="AF107" s="37">
        <v>0</v>
      </c>
      <c r="AG107" s="37">
        <v>0</v>
      </c>
      <c r="AH107" s="37">
        <v>0</v>
      </c>
      <c r="AI107" s="37">
        <v>0</v>
      </c>
      <c r="AJ107" s="37">
        <v>0</v>
      </c>
      <c r="AK107" s="37">
        <v>0</v>
      </c>
      <c r="AL107" s="37">
        <f>SUM(AB107:AK107)</f>
        <v>0</v>
      </c>
      <c r="AM107" s="61"/>
      <c r="AN107" s="37">
        <v>0</v>
      </c>
      <c r="AO107" s="37">
        <v>0</v>
      </c>
      <c r="AP107" s="37">
        <v>0</v>
      </c>
      <c r="AQ107" s="37">
        <v>0</v>
      </c>
      <c r="AR107" s="37">
        <v>0</v>
      </c>
      <c r="AS107" s="37">
        <v>0</v>
      </c>
      <c r="AT107" s="37">
        <v>0</v>
      </c>
      <c r="AU107" s="37">
        <v>0</v>
      </c>
      <c r="AV107" s="37">
        <v>0</v>
      </c>
      <c r="AW107" s="37">
        <v>0</v>
      </c>
      <c r="AX107" s="37">
        <v>0</v>
      </c>
      <c r="AY107" s="37">
        <f>SUM(AN107:AX107)</f>
        <v>0</v>
      </c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  <c r="EF107" s="16"/>
      <c r="EG107" s="16"/>
      <c r="EH107" s="16"/>
      <c r="EI107" s="16"/>
      <c r="EJ107" s="16"/>
      <c r="EK107" s="16"/>
      <c r="EL107" s="16"/>
      <c r="EM107" s="16"/>
      <c r="EN107" s="16"/>
      <c r="EO107" s="16"/>
      <c r="EP107" s="16"/>
      <c r="EQ107" s="16"/>
      <c r="ER107" s="16"/>
      <c r="ES107" s="16"/>
      <c r="ET107" s="16"/>
      <c r="EU107" s="16"/>
      <c r="EV107" s="16"/>
      <c r="EW107" s="16"/>
      <c r="EX107" s="16"/>
      <c r="EY107" s="16"/>
      <c r="EZ107" s="16"/>
      <c r="FA107" s="16"/>
      <c r="FB107" s="16"/>
      <c r="FC107" s="16"/>
      <c r="FD107" s="16"/>
      <c r="FE107" s="16"/>
      <c r="FF107" s="16"/>
      <c r="FG107" s="16"/>
      <c r="FH107" s="16"/>
      <c r="FI107" s="16"/>
      <c r="FJ107" s="16"/>
      <c r="FK107" s="16"/>
      <c r="FL107" s="16"/>
      <c r="FM107" s="16"/>
      <c r="FN107" s="16"/>
      <c r="FO107" s="16"/>
    </row>
    <row r="108" spans="1:171" ht="15" customHeight="1" x14ac:dyDescent="0.35">
      <c r="A108" s="14" t="s">
        <v>173</v>
      </c>
      <c r="B108" s="24"/>
      <c r="C108" s="24" t="s">
        <v>174</v>
      </c>
      <c r="D108" s="37">
        <v>0</v>
      </c>
      <c r="E108" s="37">
        <v>0</v>
      </c>
      <c r="F108" s="37">
        <v>0</v>
      </c>
      <c r="G108" s="37">
        <v>0</v>
      </c>
      <c r="H108" s="37">
        <v>0</v>
      </c>
      <c r="I108" s="37">
        <v>0</v>
      </c>
      <c r="J108" s="37">
        <v>0</v>
      </c>
      <c r="K108" s="37">
        <v>0</v>
      </c>
      <c r="L108" s="37">
        <v>0</v>
      </c>
      <c r="M108" s="37">
        <v>0</v>
      </c>
      <c r="N108" s="37">
        <f>SUM(D108:M108)</f>
        <v>0</v>
      </c>
      <c r="O108" s="59"/>
      <c r="P108" s="37">
        <v>0</v>
      </c>
      <c r="Q108" s="37">
        <v>0</v>
      </c>
      <c r="R108" s="37">
        <v>0</v>
      </c>
      <c r="S108" s="37">
        <v>0</v>
      </c>
      <c r="T108" s="37">
        <v>0</v>
      </c>
      <c r="U108" s="37">
        <v>0</v>
      </c>
      <c r="V108" s="37">
        <v>0</v>
      </c>
      <c r="W108" s="37">
        <v>0</v>
      </c>
      <c r="X108" s="37">
        <v>0</v>
      </c>
      <c r="Y108" s="37">
        <v>0</v>
      </c>
      <c r="Z108" s="37">
        <f>SUM(P108:Y108)</f>
        <v>0</v>
      </c>
      <c r="AA108" s="60"/>
      <c r="AB108" s="37">
        <v>0</v>
      </c>
      <c r="AC108" s="37">
        <v>0</v>
      </c>
      <c r="AD108" s="37">
        <v>0</v>
      </c>
      <c r="AE108" s="37">
        <v>0</v>
      </c>
      <c r="AF108" s="37">
        <v>0</v>
      </c>
      <c r="AG108" s="37">
        <v>0</v>
      </c>
      <c r="AH108" s="37">
        <v>0</v>
      </c>
      <c r="AI108" s="37">
        <v>0</v>
      </c>
      <c r="AJ108" s="37">
        <v>0</v>
      </c>
      <c r="AK108" s="37">
        <v>0</v>
      </c>
      <c r="AL108" s="37">
        <f>SUM(AB108:AK108)</f>
        <v>0</v>
      </c>
      <c r="AM108" s="61"/>
      <c r="AN108" s="37">
        <v>0</v>
      </c>
      <c r="AO108" s="37">
        <v>0</v>
      </c>
      <c r="AP108" s="37">
        <v>0</v>
      </c>
      <c r="AQ108" s="37">
        <v>0</v>
      </c>
      <c r="AR108" s="37">
        <v>0</v>
      </c>
      <c r="AS108" s="37">
        <v>0</v>
      </c>
      <c r="AT108" s="37">
        <v>0</v>
      </c>
      <c r="AU108" s="37">
        <v>0</v>
      </c>
      <c r="AV108" s="37">
        <v>0</v>
      </c>
      <c r="AW108" s="37">
        <v>0</v>
      </c>
      <c r="AX108" s="37">
        <v>0</v>
      </c>
      <c r="AY108" s="37">
        <f>SUM(AN108:AX108)</f>
        <v>0</v>
      </c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16"/>
      <c r="EE108" s="16"/>
      <c r="EF108" s="16"/>
      <c r="EG108" s="16"/>
      <c r="EH108" s="16"/>
      <c r="EI108" s="16"/>
      <c r="EJ108" s="16"/>
      <c r="EK108" s="16"/>
      <c r="EL108" s="16"/>
      <c r="EM108" s="16"/>
      <c r="EN108" s="16"/>
      <c r="EO108" s="16"/>
      <c r="EP108" s="16"/>
      <c r="EQ108" s="16"/>
      <c r="ER108" s="16"/>
      <c r="ES108" s="16"/>
      <c r="ET108" s="16"/>
      <c r="EU108" s="16"/>
      <c r="EV108" s="16"/>
      <c r="EW108" s="16"/>
      <c r="EX108" s="16"/>
      <c r="EY108" s="16"/>
      <c r="EZ108" s="16"/>
      <c r="FA108" s="16"/>
      <c r="FB108" s="16"/>
      <c r="FC108" s="16"/>
      <c r="FD108" s="16"/>
      <c r="FE108" s="16"/>
      <c r="FF108" s="16"/>
      <c r="FG108" s="16"/>
      <c r="FH108" s="16"/>
      <c r="FI108" s="16"/>
      <c r="FJ108" s="16"/>
      <c r="FK108" s="16"/>
      <c r="FL108" s="16"/>
      <c r="FM108" s="16"/>
      <c r="FN108" s="16"/>
      <c r="FO108" s="16"/>
    </row>
    <row r="109" spans="1:171" ht="15" customHeight="1" x14ac:dyDescent="0.35">
      <c r="A109" s="17">
        <v>50115</v>
      </c>
      <c r="B109" s="31"/>
      <c r="C109" s="31" t="s">
        <v>175</v>
      </c>
      <c r="D109" s="37">
        <v>0</v>
      </c>
      <c r="E109" s="37">
        <v>0</v>
      </c>
      <c r="F109" s="37">
        <v>0</v>
      </c>
      <c r="G109" s="37">
        <v>0</v>
      </c>
      <c r="H109" s="37">
        <v>0</v>
      </c>
      <c r="I109" s="37">
        <v>0</v>
      </c>
      <c r="J109" s="37">
        <v>0</v>
      </c>
      <c r="K109" s="37">
        <v>0</v>
      </c>
      <c r="L109" s="37">
        <v>0</v>
      </c>
      <c r="M109" s="37">
        <v>0</v>
      </c>
      <c r="N109" s="37">
        <f>SUM(D109:M109)</f>
        <v>0</v>
      </c>
      <c r="O109" s="59"/>
      <c r="P109" s="37">
        <v>0</v>
      </c>
      <c r="Q109" s="37">
        <v>0</v>
      </c>
      <c r="R109" s="37">
        <v>0</v>
      </c>
      <c r="S109" s="37">
        <v>0</v>
      </c>
      <c r="T109" s="37">
        <v>0</v>
      </c>
      <c r="U109" s="37">
        <v>0</v>
      </c>
      <c r="V109" s="37">
        <v>0</v>
      </c>
      <c r="W109" s="37">
        <v>0</v>
      </c>
      <c r="X109" s="37">
        <v>0</v>
      </c>
      <c r="Y109" s="37">
        <v>0</v>
      </c>
      <c r="Z109" s="37">
        <f>SUM(P109:Y109)</f>
        <v>0</v>
      </c>
      <c r="AA109" s="60"/>
      <c r="AB109" s="37">
        <v>0</v>
      </c>
      <c r="AC109" s="37">
        <v>0</v>
      </c>
      <c r="AD109" s="37">
        <v>0</v>
      </c>
      <c r="AE109" s="37">
        <v>0</v>
      </c>
      <c r="AF109" s="37">
        <v>0</v>
      </c>
      <c r="AG109" s="37">
        <v>0</v>
      </c>
      <c r="AH109" s="37">
        <v>0</v>
      </c>
      <c r="AI109" s="37">
        <v>0</v>
      </c>
      <c r="AJ109" s="37">
        <v>0</v>
      </c>
      <c r="AK109" s="37">
        <v>0</v>
      </c>
      <c r="AL109" s="37">
        <f>SUM(AB109:AK109)</f>
        <v>0</v>
      </c>
      <c r="AM109" s="61"/>
      <c r="AN109" s="37">
        <v>0</v>
      </c>
      <c r="AO109" s="37">
        <v>0</v>
      </c>
      <c r="AP109" s="37">
        <v>0</v>
      </c>
      <c r="AQ109" s="37">
        <v>0</v>
      </c>
      <c r="AR109" s="37">
        <v>0</v>
      </c>
      <c r="AS109" s="37">
        <v>0</v>
      </c>
      <c r="AT109" s="37">
        <v>0</v>
      </c>
      <c r="AU109" s="37">
        <v>0</v>
      </c>
      <c r="AV109" s="37">
        <v>0</v>
      </c>
      <c r="AW109" s="37">
        <v>0</v>
      </c>
      <c r="AX109" s="37">
        <v>0</v>
      </c>
      <c r="AY109" s="37">
        <f>SUM(AN109:AX109)</f>
        <v>0</v>
      </c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6"/>
      <c r="EC109" s="16"/>
      <c r="ED109" s="16"/>
      <c r="EE109" s="16"/>
      <c r="EF109" s="16"/>
      <c r="EG109" s="16"/>
      <c r="EH109" s="16"/>
      <c r="EI109" s="16"/>
      <c r="EJ109" s="16"/>
      <c r="EK109" s="16"/>
      <c r="EL109" s="16"/>
      <c r="EM109" s="16"/>
      <c r="EN109" s="16"/>
      <c r="EO109" s="16"/>
      <c r="EP109" s="16"/>
      <c r="EQ109" s="16"/>
      <c r="ER109" s="16"/>
      <c r="ES109" s="16"/>
      <c r="ET109" s="16"/>
      <c r="EU109" s="16"/>
      <c r="EV109" s="16"/>
      <c r="EW109" s="16"/>
      <c r="EX109" s="16"/>
      <c r="EY109" s="16"/>
      <c r="EZ109" s="16"/>
      <c r="FA109" s="16"/>
      <c r="FB109" s="16"/>
      <c r="FC109" s="16"/>
      <c r="FD109" s="16"/>
      <c r="FE109" s="16"/>
      <c r="FF109" s="16"/>
      <c r="FG109" s="16"/>
      <c r="FH109" s="16"/>
      <c r="FI109" s="16"/>
      <c r="FJ109" s="16"/>
      <c r="FK109" s="16"/>
      <c r="FL109" s="16"/>
      <c r="FM109" s="16"/>
      <c r="FN109" s="16"/>
      <c r="FO109" s="16"/>
    </row>
    <row r="110" spans="1:171" ht="15" customHeight="1" x14ac:dyDescent="0.35">
      <c r="A110" s="20">
        <v>50199</v>
      </c>
      <c r="B110" s="24"/>
      <c r="C110" s="26" t="s">
        <v>176</v>
      </c>
      <c r="D110" s="40">
        <f>SUM(D107:D109)</f>
        <v>0</v>
      </c>
      <c r="E110" s="40">
        <f>SUM(E107:E109)</f>
        <v>0</v>
      </c>
      <c r="F110" s="40"/>
      <c r="G110" s="40"/>
      <c r="H110" s="40"/>
      <c r="I110" s="40"/>
      <c r="J110" s="40"/>
      <c r="K110" s="40"/>
      <c r="L110" s="40"/>
      <c r="M110" s="40"/>
      <c r="N110" s="40"/>
      <c r="O110" s="59"/>
      <c r="P110" s="40">
        <f>SUM(P107:P109)</f>
        <v>0</v>
      </c>
      <c r="Q110" s="40">
        <f>SUM(Q107:Q109)</f>
        <v>0</v>
      </c>
      <c r="R110" s="40"/>
      <c r="S110" s="40"/>
      <c r="T110" s="40"/>
      <c r="U110" s="40"/>
      <c r="V110" s="40"/>
      <c r="W110" s="40"/>
      <c r="X110" s="40"/>
      <c r="Y110" s="40"/>
      <c r="Z110" s="40"/>
      <c r="AA110" s="60"/>
      <c r="AB110" s="40">
        <f>SUM(AB107:AB109)</f>
        <v>0</v>
      </c>
      <c r="AC110" s="40">
        <f>SUM(AC107:AC109)</f>
        <v>0</v>
      </c>
      <c r="AD110" s="40"/>
      <c r="AE110" s="40"/>
      <c r="AF110" s="40"/>
      <c r="AG110" s="40"/>
      <c r="AH110" s="40"/>
      <c r="AI110" s="40"/>
      <c r="AJ110" s="40"/>
      <c r="AK110" s="40"/>
      <c r="AL110" s="40"/>
      <c r="AM110" s="61"/>
      <c r="AN110" s="40">
        <f>SUM(AN107:AN109)</f>
        <v>0</v>
      </c>
      <c r="AO110" s="40">
        <f>SUM(AO107:AO109)</f>
        <v>0</v>
      </c>
      <c r="AP110" s="40">
        <f t="shared" ref="AP110:AY110" si="92">SUM(AP107:AP109)</f>
        <v>0</v>
      </c>
      <c r="AQ110" s="40">
        <f t="shared" si="92"/>
        <v>0</v>
      </c>
      <c r="AR110" s="40">
        <f t="shared" si="92"/>
        <v>0</v>
      </c>
      <c r="AS110" s="40">
        <f t="shared" si="92"/>
        <v>0</v>
      </c>
      <c r="AT110" s="40">
        <f t="shared" si="92"/>
        <v>0</v>
      </c>
      <c r="AU110" s="40">
        <f t="shared" si="92"/>
        <v>0</v>
      </c>
      <c r="AV110" s="40">
        <f t="shared" si="92"/>
        <v>0</v>
      </c>
      <c r="AW110" s="40">
        <f t="shared" si="92"/>
        <v>0</v>
      </c>
      <c r="AX110" s="40">
        <f t="shared" si="92"/>
        <v>0</v>
      </c>
      <c r="AY110" s="40">
        <f t="shared" si="92"/>
        <v>0</v>
      </c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16"/>
      <c r="DK110" s="16"/>
      <c r="DL110" s="16"/>
      <c r="DM110" s="16"/>
      <c r="DN110" s="16"/>
      <c r="DO110" s="16"/>
      <c r="DP110" s="16"/>
      <c r="DQ110" s="16"/>
      <c r="DR110" s="16"/>
      <c r="DS110" s="16"/>
      <c r="DT110" s="16"/>
      <c r="DU110" s="16"/>
      <c r="DV110" s="16"/>
      <c r="DW110" s="16"/>
      <c r="DX110" s="16"/>
      <c r="DY110" s="16"/>
      <c r="DZ110" s="16"/>
      <c r="EA110" s="16"/>
      <c r="EB110" s="16"/>
      <c r="EC110" s="16"/>
      <c r="ED110" s="16"/>
      <c r="EE110" s="16"/>
      <c r="EF110" s="16"/>
      <c r="EG110" s="16"/>
      <c r="EH110" s="16"/>
      <c r="EI110" s="16"/>
      <c r="EJ110" s="16"/>
      <c r="EK110" s="16"/>
      <c r="EL110" s="16"/>
      <c r="EM110" s="16"/>
      <c r="EN110" s="16"/>
      <c r="EO110" s="16"/>
      <c r="EP110" s="16"/>
      <c r="EQ110" s="16"/>
      <c r="ER110" s="16"/>
      <c r="ES110" s="16"/>
      <c r="ET110" s="16"/>
      <c r="EU110" s="16"/>
      <c r="EV110" s="16"/>
      <c r="EW110" s="16"/>
      <c r="EX110" s="16"/>
      <c r="EY110" s="16"/>
      <c r="EZ110" s="16"/>
      <c r="FA110" s="16"/>
      <c r="FB110" s="16"/>
      <c r="FC110" s="16"/>
      <c r="FD110" s="16"/>
      <c r="FE110" s="16"/>
      <c r="FF110" s="16"/>
      <c r="FG110" s="16"/>
      <c r="FH110" s="16"/>
      <c r="FI110" s="16"/>
      <c r="FJ110" s="16"/>
      <c r="FK110" s="16"/>
      <c r="FL110" s="16"/>
      <c r="FM110" s="16"/>
      <c r="FN110" s="16"/>
      <c r="FO110" s="16"/>
    </row>
    <row r="111" spans="1:171" ht="15" customHeight="1" x14ac:dyDescent="0.35">
      <c r="A111" s="14"/>
      <c r="B111" s="24"/>
      <c r="C111" s="26" t="s">
        <v>177</v>
      </c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59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60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61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  <c r="AY111" s="37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16"/>
      <c r="DJ111" s="16"/>
      <c r="DK111" s="16"/>
      <c r="DL111" s="16"/>
      <c r="DM111" s="16"/>
      <c r="DN111" s="16"/>
      <c r="DO111" s="16"/>
      <c r="DP111" s="16"/>
      <c r="DQ111" s="16"/>
      <c r="DR111" s="16"/>
      <c r="DS111" s="16"/>
      <c r="DT111" s="16"/>
      <c r="DU111" s="16"/>
      <c r="DV111" s="16"/>
      <c r="DW111" s="16"/>
      <c r="DX111" s="16"/>
      <c r="DY111" s="16"/>
      <c r="DZ111" s="16"/>
      <c r="EA111" s="16"/>
      <c r="EB111" s="16"/>
      <c r="EC111" s="16"/>
      <c r="ED111" s="16"/>
      <c r="EE111" s="16"/>
      <c r="EF111" s="16"/>
      <c r="EG111" s="16"/>
      <c r="EH111" s="16"/>
      <c r="EI111" s="16"/>
      <c r="EJ111" s="16"/>
      <c r="EK111" s="16"/>
      <c r="EL111" s="16"/>
      <c r="EM111" s="16"/>
      <c r="EN111" s="16"/>
      <c r="EO111" s="16"/>
      <c r="EP111" s="16"/>
      <c r="EQ111" s="16"/>
      <c r="ER111" s="16"/>
      <c r="ES111" s="16"/>
      <c r="ET111" s="16"/>
      <c r="EU111" s="16"/>
      <c r="EV111" s="16"/>
      <c r="EW111" s="16"/>
      <c r="EX111" s="16"/>
      <c r="EY111" s="16"/>
      <c r="EZ111" s="16"/>
      <c r="FA111" s="16"/>
      <c r="FB111" s="16"/>
      <c r="FC111" s="16"/>
      <c r="FD111" s="16"/>
      <c r="FE111" s="16"/>
      <c r="FF111" s="16"/>
      <c r="FG111" s="16"/>
      <c r="FH111" s="16"/>
      <c r="FI111" s="16"/>
      <c r="FJ111" s="16"/>
      <c r="FK111" s="16"/>
      <c r="FL111" s="16"/>
      <c r="FM111" s="16"/>
      <c r="FN111" s="16"/>
      <c r="FO111" s="16"/>
    </row>
    <row r="112" spans="1:171" ht="15" customHeight="1" x14ac:dyDescent="0.35">
      <c r="A112" s="14" t="s">
        <v>178</v>
      </c>
      <c r="B112" s="24"/>
      <c r="C112" s="24" t="s">
        <v>179</v>
      </c>
      <c r="D112" s="37">
        <v>0</v>
      </c>
      <c r="E112" s="37">
        <v>0</v>
      </c>
      <c r="F112" s="37">
        <v>0</v>
      </c>
      <c r="G112" s="37">
        <v>0</v>
      </c>
      <c r="H112" s="37">
        <v>0</v>
      </c>
      <c r="I112" s="37">
        <v>0</v>
      </c>
      <c r="J112" s="37">
        <v>0</v>
      </c>
      <c r="K112" s="37">
        <v>0</v>
      </c>
      <c r="L112" s="37">
        <v>0</v>
      </c>
      <c r="M112" s="37">
        <v>0</v>
      </c>
      <c r="N112" s="37">
        <f>SUM(D112:M112)</f>
        <v>0</v>
      </c>
      <c r="O112" s="59"/>
      <c r="P112" s="37">
        <v>0</v>
      </c>
      <c r="Q112" s="37">
        <v>0</v>
      </c>
      <c r="R112" s="37">
        <v>0</v>
      </c>
      <c r="S112" s="37">
        <v>0</v>
      </c>
      <c r="T112" s="37">
        <v>0</v>
      </c>
      <c r="U112" s="37">
        <v>0</v>
      </c>
      <c r="V112" s="37">
        <v>0</v>
      </c>
      <c r="W112" s="37">
        <v>0</v>
      </c>
      <c r="X112" s="37">
        <v>0</v>
      </c>
      <c r="Y112" s="37">
        <v>0</v>
      </c>
      <c r="Z112" s="37">
        <f>SUM(P112:Y112)</f>
        <v>0</v>
      </c>
      <c r="AA112" s="60"/>
      <c r="AB112" s="37">
        <v>0</v>
      </c>
      <c r="AC112" s="37">
        <v>0</v>
      </c>
      <c r="AD112" s="37">
        <v>0</v>
      </c>
      <c r="AE112" s="37">
        <v>0</v>
      </c>
      <c r="AF112" s="37">
        <v>0</v>
      </c>
      <c r="AG112" s="37">
        <v>0</v>
      </c>
      <c r="AH112" s="37">
        <v>0</v>
      </c>
      <c r="AI112" s="37">
        <v>0</v>
      </c>
      <c r="AJ112" s="37">
        <v>0</v>
      </c>
      <c r="AK112" s="37">
        <v>0</v>
      </c>
      <c r="AL112" s="37">
        <f>SUM(AB112:AK112)</f>
        <v>0</v>
      </c>
      <c r="AM112" s="61"/>
      <c r="AN112" s="37">
        <v>0</v>
      </c>
      <c r="AO112" s="37">
        <v>0</v>
      </c>
      <c r="AP112" s="37">
        <v>0</v>
      </c>
      <c r="AQ112" s="37">
        <v>0</v>
      </c>
      <c r="AR112" s="37">
        <v>0</v>
      </c>
      <c r="AS112" s="37">
        <v>0</v>
      </c>
      <c r="AT112" s="37">
        <v>0</v>
      </c>
      <c r="AU112" s="37">
        <v>0</v>
      </c>
      <c r="AV112" s="37">
        <v>0</v>
      </c>
      <c r="AW112" s="37">
        <v>0</v>
      </c>
      <c r="AX112" s="37">
        <v>0</v>
      </c>
      <c r="AY112" s="37">
        <f>SUM(AN112:AX112)</f>
        <v>0</v>
      </c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  <c r="CY112" s="16"/>
      <c r="CZ112" s="16"/>
      <c r="DA112" s="16"/>
      <c r="DB112" s="16"/>
      <c r="DC112" s="16"/>
      <c r="DD112" s="16"/>
      <c r="DE112" s="16"/>
      <c r="DF112" s="16"/>
      <c r="DG112" s="16"/>
      <c r="DH112" s="16"/>
      <c r="DI112" s="16"/>
      <c r="DJ112" s="16"/>
      <c r="DK112" s="16"/>
      <c r="DL112" s="16"/>
      <c r="DM112" s="16"/>
      <c r="DN112" s="16"/>
      <c r="DO112" s="16"/>
      <c r="DP112" s="16"/>
      <c r="DQ112" s="16"/>
      <c r="DR112" s="16"/>
      <c r="DS112" s="16"/>
      <c r="DT112" s="16"/>
      <c r="DU112" s="16"/>
      <c r="DV112" s="16"/>
      <c r="DW112" s="16"/>
      <c r="DX112" s="16"/>
      <c r="DY112" s="16"/>
      <c r="DZ112" s="16"/>
      <c r="EA112" s="16"/>
      <c r="EB112" s="16"/>
      <c r="EC112" s="16"/>
      <c r="ED112" s="16"/>
      <c r="EE112" s="16"/>
      <c r="EF112" s="16"/>
      <c r="EG112" s="16"/>
      <c r="EH112" s="16"/>
      <c r="EI112" s="16"/>
      <c r="EJ112" s="16"/>
      <c r="EK112" s="16"/>
      <c r="EL112" s="16"/>
      <c r="EM112" s="16"/>
      <c r="EN112" s="16"/>
      <c r="EO112" s="16"/>
      <c r="EP112" s="16"/>
      <c r="EQ112" s="16"/>
      <c r="ER112" s="16"/>
      <c r="ES112" s="16"/>
      <c r="ET112" s="16"/>
      <c r="EU112" s="16"/>
      <c r="EV112" s="16"/>
      <c r="EW112" s="16"/>
      <c r="EX112" s="16"/>
      <c r="EY112" s="16"/>
      <c r="EZ112" s="16"/>
      <c r="FA112" s="16"/>
      <c r="FB112" s="16"/>
      <c r="FC112" s="16"/>
      <c r="FD112" s="16"/>
      <c r="FE112" s="16"/>
      <c r="FF112" s="16"/>
      <c r="FG112" s="16"/>
      <c r="FH112" s="16"/>
      <c r="FI112" s="16"/>
      <c r="FJ112" s="16"/>
      <c r="FK112" s="16"/>
      <c r="FL112" s="16"/>
      <c r="FM112" s="16"/>
      <c r="FN112" s="16"/>
      <c r="FO112" s="16"/>
    </row>
    <row r="113" spans="1:171" ht="15" customHeight="1" x14ac:dyDescent="0.35">
      <c r="A113" s="14" t="s">
        <v>180</v>
      </c>
      <c r="B113" s="24"/>
      <c r="C113" s="24" t="s">
        <v>181</v>
      </c>
      <c r="D113" s="37">
        <v>0</v>
      </c>
      <c r="E113" s="37">
        <v>0</v>
      </c>
      <c r="F113" s="37">
        <v>0</v>
      </c>
      <c r="G113" s="37">
        <v>0</v>
      </c>
      <c r="H113" s="37">
        <v>0</v>
      </c>
      <c r="I113" s="37">
        <v>0</v>
      </c>
      <c r="J113" s="37">
        <v>0</v>
      </c>
      <c r="K113" s="37">
        <v>0</v>
      </c>
      <c r="L113" s="37">
        <v>0</v>
      </c>
      <c r="M113" s="37">
        <v>0</v>
      </c>
      <c r="N113" s="37">
        <f t="shared" ref="N113:N118" si="93">SUM(D113:M113)</f>
        <v>0</v>
      </c>
      <c r="O113" s="59"/>
      <c r="P113" s="37">
        <v>0</v>
      </c>
      <c r="Q113" s="37">
        <v>0</v>
      </c>
      <c r="R113" s="37">
        <v>0</v>
      </c>
      <c r="S113" s="37">
        <v>0</v>
      </c>
      <c r="T113" s="37">
        <v>0</v>
      </c>
      <c r="U113" s="37">
        <v>0</v>
      </c>
      <c r="V113" s="37">
        <v>0</v>
      </c>
      <c r="W113" s="37">
        <v>0</v>
      </c>
      <c r="X113" s="37">
        <v>0</v>
      </c>
      <c r="Y113" s="37">
        <v>0</v>
      </c>
      <c r="Z113" s="37">
        <f t="shared" ref="Z113:Z118" si="94">SUM(P113:Y113)</f>
        <v>0</v>
      </c>
      <c r="AA113" s="60"/>
      <c r="AB113" s="37">
        <v>0</v>
      </c>
      <c r="AC113" s="37">
        <v>0</v>
      </c>
      <c r="AD113" s="37">
        <v>0</v>
      </c>
      <c r="AE113" s="37">
        <v>0</v>
      </c>
      <c r="AF113" s="37">
        <v>0</v>
      </c>
      <c r="AG113" s="37">
        <v>0</v>
      </c>
      <c r="AH113" s="37">
        <v>0</v>
      </c>
      <c r="AI113" s="37">
        <v>0</v>
      </c>
      <c r="AJ113" s="37">
        <v>0</v>
      </c>
      <c r="AK113" s="37">
        <v>0</v>
      </c>
      <c r="AL113" s="37">
        <f t="shared" ref="AL113:AL118" si="95">SUM(AB113:AK113)</f>
        <v>0</v>
      </c>
      <c r="AM113" s="61"/>
      <c r="AN113" s="37">
        <v>0</v>
      </c>
      <c r="AO113" s="37">
        <v>0</v>
      </c>
      <c r="AP113" s="37">
        <v>0</v>
      </c>
      <c r="AQ113" s="37">
        <v>0</v>
      </c>
      <c r="AR113" s="37">
        <v>0</v>
      </c>
      <c r="AS113" s="37">
        <v>0</v>
      </c>
      <c r="AT113" s="37">
        <v>0</v>
      </c>
      <c r="AU113" s="37">
        <v>0</v>
      </c>
      <c r="AV113" s="37">
        <v>0</v>
      </c>
      <c r="AW113" s="37">
        <v>0</v>
      </c>
      <c r="AX113" s="37">
        <v>0</v>
      </c>
      <c r="AY113" s="37">
        <f t="shared" ref="AY113:AY118" si="96">SUM(AN113:AX113)</f>
        <v>0</v>
      </c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  <c r="CY113" s="16"/>
      <c r="CZ113" s="16"/>
      <c r="DA113" s="16"/>
      <c r="DB113" s="16"/>
      <c r="DC113" s="16"/>
      <c r="DD113" s="16"/>
      <c r="DE113" s="16"/>
      <c r="DF113" s="16"/>
      <c r="DG113" s="16"/>
      <c r="DH113" s="16"/>
      <c r="DI113" s="16"/>
      <c r="DJ113" s="16"/>
      <c r="DK113" s="16"/>
      <c r="DL113" s="16"/>
      <c r="DM113" s="16"/>
      <c r="DN113" s="16"/>
      <c r="DO113" s="16"/>
      <c r="DP113" s="16"/>
      <c r="DQ113" s="16"/>
      <c r="DR113" s="16"/>
      <c r="DS113" s="16"/>
      <c r="DT113" s="16"/>
      <c r="DU113" s="16"/>
      <c r="DV113" s="16"/>
      <c r="DW113" s="16"/>
      <c r="DX113" s="16"/>
      <c r="DY113" s="16"/>
      <c r="DZ113" s="16"/>
      <c r="EA113" s="16"/>
      <c r="EB113" s="16"/>
      <c r="EC113" s="16"/>
      <c r="ED113" s="16"/>
      <c r="EE113" s="16"/>
      <c r="EF113" s="16"/>
      <c r="EG113" s="16"/>
      <c r="EH113" s="16"/>
      <c r="EI113" s="16"/>
      <c r="EJ113" s="16"/>
      <c r="EK113" s="16"/>
      <c r="EL113" s="16"/>
      <c r="EM113" s="16"/>
      <c r="EN113" s="16"/>
      <c r="EO113" s="16"/>
      <c r="EP113" s="16"/>
      <c r="EQ113" s="16"/>
      <c r="ER113" s="16"/>
      <c r="ES113" s="16"/>
      <c r="ET113" s="16"/>
      <c r="EU113" s="16"/>
      <c r="EV113" s="16"/>
      <c r="EW113" s="16"/>
      <c r="EX113" s="16"/>
      <c r="EY113" s="16"/>
      <c r="EZ113" s="16"/>
      <c r="FA113" s="16"/>
      <c r="FB113" s="16"/>
      <c r="FC113" s="16"/>
      <c r="FD113" s="16"/>
      <c r="FE113" s="16"/>
      <c r="FF113" s="16"/>
      <c r="FG113" s="16"/>
      <c r="FH113" s="16"/>
      <c r="FI113" s="16"/>
      <c r="FJ113" s="16"/>
      <c r="FK113" s="16"/>
      <c r="FL113" s="16"/>
      <c r="FM113" s="16"/>
      <c r="FN113" s="16"/>
      <c r="FO113" s="16"/>
    </row>
    <row r="114" spans="1:171" ht="15" customHeight="1" x14ac:dyDescent="0.35">
      <c r="A114" s="14" t="s">
        <v>182</v>
      </c>
      <c r="B114" s="24"/>
      <c r="C114" s="24" t="s">
        <v>183</v>
      </c>
      <c r="D114" s="37">
        <v>0</v>
      </c>
      <c r="E114" s="37">
        <v>0</v>
      </c>
      <c r="F114" s="37">
        <v>0</v>
      </c>
      <c r="G114" s="37">
        <v>0</v>
      </c>
      <c r="H114" s="37">
        <v>0</v>
      </c>
      <c r="I114" s="37">
        <v>0</v>
      </c>
      <c r="J114" s="37">
        <v>0</v>
      </c>
      <c r="K114" s="37">
        <v>0</v>
      </c>
      <c r="L114" s="37">
        <v>0</v>
      </c>
      <c r="M114" s="37">
        <v>0</v>
      </c>
      <c r="N114" s="37">
        <f t="shared" si="93"/>
        <v>0</v>
      </c>
      <c r="O114" s="59"/>
      <c r="P114" s="37">
        <v>0</v>
      </c>
      <c r="Q114" s="37">
        <v>0</v>
      </c>
      <c r="R114" s="37">
        <v>0</v>
      </c>
      <c r="S114" s="37">
        <v>0</v>
      </c>
      <c r="T114" s="37">
        <v>0</v>
      </c>
      <c r="U114" s="37">
        <v>0</v>
      </c>
      <c r="V114" s="37">
        <v>0</v>
      </c>
      <c r="W114" s="37">
        <v>0</v>
      </c>
      <c r="X114" s="37">
        <v>0</v>
      </c>
      <c r="Y114" s="37">
        <v>0</v>
      </c>
      <c r="Z114" s="37">
        <f t="shared" si="94"/>
        <v>0</v>
      </c>
      <c r="AA114" s="60"/>
      <c r="AB114" s="37">
        <v>0</v>
      </c>
      <c r="AC114" s="37">
        <v>0</v>
      </c>
      <c r="AD114" s="37">
        <v>0</v>
      </c>
      <c r="AE114" s="37">
        <v>0</v>
      </c>
      <c r="AF114" s="37">
        <v>0</v>
      </c>
      <c r="AG114" s="37">
        <v>0</v>
      </c>
      <c r="AH114" s="37">
        <v>0</v>
      </c>
      <c r="AI114" s="37">
        <v>0</v>
      </c>
      <c r="AJ114" s="37">
        <v>0</v>
      </c>
      <c r="AK114" s="37">
        <v>0</v>
      </c>
      <c r="AL114" s="37">
        <f t="shared" si="95"/>
        <v>0</v>
      </c>
      <c r="AM114" s="61"/>
      <c r="AN114" s="37">
        <v>0</v>
      </c>
      <c r="AO114" s="37">
        <v>0</v>
      </c>
      <c r="AP114" s="37">
        <v>0</v>
      </c>
      <c r="AQ114" s="37">
        <v>0</v>
      </c>
      <c r="AR114" s="37">
        <v>0</v>
      </c>
      <c r="AS114" s="37">
        <v>0</v>
      </c>
      <c r="AT114" s="37">
        <v>0</v>
      </c>
      <c r="AU114" s="37">
        <v>0</v>
      </c>
      <c r="AV114" s="37">
        <v>0</v>
      </c>
      <c r="AW114" s="37">
        <v>0</v>
      </c>
      <c r="AX114" s="37">
        <v>0</v>
      </c>
      <c r="AY114" s="37">
        <f t="shared" si="96"/>
        <v>0</v>
      </c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  <c r="CY114" s="16"/>
      <c r="CZ114" s="16"/>
      <c r="DA114" s="16"/>
      <c r="DB114" s="16"/>
      <c r="DC114" s="16"/>
      <c r="DD114" s="16"/>
      <c r="DE114" s="16"/>
      <c r="DF114" s="16"/>
      <c r="DG114" s="16"/>
      <c r="DH114" s="16"/>
      <c r="DI114" s="16"/>
      <c r="DJ114" s="16"/>
      <c r="DK114" s="16"/>
      <c r="DL114" s="16"/>
      <c r="DM114" s="16"/>
      <c r="DN114" s="16"/>
      <c r="DO114" s="16"/>
      <c r="DP114" s="16"/>
      <c r="DQ114" s="16"/>
      <c r="DR114" s="16"/>
      <c r="DS114" s="16"/>
      <c r="DT114" s="16"/>
      <c r="DU114" s="16"/>
      <c r="DV114" s="16"/>
      <c r="DW114" s="16"/>
      <c r="DX114" s="16"/>
      <c r="DY114" s="16"/>
      <c r="DZ114" s="16"/>
      <c r="EA114" s="16"/>
      <c r="EB114" s="16"/>
      <c r="EC114" s="16"/>
      <c r="ED114" s="16"/>
      <c r="EE114" s="16"/>
      <c r="EF114" s="16"/>
      <c r="EG114" s="16"/>
      <c r="EH114" s="16"/>
      <c r="EI114" s="16"/>
      <c r="EJ114" s="16"/>
      <c r="EK114" s="16"/>
      <c r="EL114" s="16"/>
      <c r="EM114" s="16"/>
      <c r="EN114" s="16"/>
      <c r="EO114" s="16"/>
      <c r="EP114" s="16"/>
      <c r="EQ114" s="16"/>
      <c r="ER114" s="16"/>
      <c r="ES114" s="16"/>
      <c r="ET114" s="16"/>
      <c r="EU114" s="16"/>
      <c r="EV114" s="16"/>
      <c r="EW114" s="16"/>
      <c r="EX114" s="16"/>
      <c r="EY114" s="16"/>
      <c r="EZ114" s="16"/>
      <c r="FA114" s="16"/>
      <c r="FB114" s="16"/>
      <c r="FC114" s="16"/>
      <c r="FD114" s="16"/>
      <c r="FE114" s="16"/>
      <c r="FF114" s="16"/>
      <c r="FG114" s="16"/>
      <c r="FH114" s="16"/>
      <c r="FI114" s="16"/>
      <c r="FJ114" s="16"/>
      <c r="FK114" s="16"/>
      <c r="FL114" s="16"/>
      <c r="FM114" s="16"/>
      <c r="FN114" s="16"/>
      <c r="FO114" s="16"/>
    </row>
    <row r="115" spans="1:171" ht="15" customHeight="1" x14ac:dyDescent="0.35">
      <c r="A115" s="14" t="s">
        <v>184</v>
      </c>
      <c r="B115" s="24"/>
      <c r="C115" s="24" t="s">
        <v>185</v>
      </c>
      <c r="D115" s="37">
        <v>0</v>
      </c>
      <c r="E115" s="37">
        <v>0</v>
      </c>
      <c r="F115" s="37">
        <v>0</v>
      </c>
      <c r="G115" s="37">
        <v>0</v>
      </c>
      <c r="H115" s="37">
        <v>0</v>
      </c>
      <c r="I115" s="37">
        <v>0</v>
      </c>
      <c r="J115" s="37">
        <v>0</v>
      </c>
      <c r="K115" s="37">
        <v>0</v>
      </c>
      <c r="L115" s="37">
        <v>0</v>
      </c>
      <c r="M115" s="37">
        <v>0</v>
      </c>
      <c r="N115" s="37">
        <f t="shared" si="93"/>
        <v>0</v>
      </c>
      <c r="O115" s="59"/>
      <c r="P115" s="37">
        <v>0</v>
      </c>
      <c r="Q115" s="37">
        <v>0</v>
      </c>
      <c r="R115" s="37">
        <v>0</v>
      </c>
      <c r="S115" s="37">
        <v>0</v>
      </c>
      <c r="T115" s="37">
        <v>0</v>
      </c>
      <c r="U115" s="37">
        <v>0</v>
      </c>
      <c r="V115" s="37">
        <v>0</v>
      </c>
      <c r="W115" s="37">
        <v>0</v>
      </c>
      <c r="X115" s="37">
        <v>0</v>
      </c>
      <c r="Y115" s="37">
        <v>0</v>
      </c>
      <c r="Z115" s="37">
        <f t="shared" si="94"/>
        <v>0</v>
      </c>
      <c r="AA115" s="60"/>
      <c r="AB115" s="37">
        <v>0</v>
      </c>
      <c r="AC115" s="37">
        <v>0</v>
      </c>
      <c r="AD115" s="37">
        <v>0</v>
      </c>
      <c r="AE115" s="37">
        <v>0</v>
      </c>
      <c r="AF115" s="37">
        <v>0</v>
      </c>
      <c r="AG115" s="37">
        <v>0</v>
      </c>
      <c r="AH115" s="37">
        <v>0</v>
      </c>
      <c r="AI115" s="37">
        <v>0</v>
      </c>
      <c r="AJ115" s="37">
        <v>0</v>
      </c>
      <c r="AK115" s="37">
        <v>0</v>
      </c>
      <c r="AL115" s="37">
        <f t="shared" si="95"/>
        <v>0</v>
      </c>
      <c r="AM115" s="61"/>
      <c r="AN115" s="37">
        <v>0</v>
      </c>
      <c r="AO115" s="37">
        <v>0</v>
      </c>
      <c r="AP115" s="37">
        <v>0</v>
      </c>
      <c r="AQ115" s="37">
        <v>0</v>
      </c>
      <c r="AR115" s="37">
        <v>0</v>
      </c>
      <c r="AS115" s="37">
        <v>0</v>
      </c>
      <c r="AT115" s="37">
        <v>0</v>
      </c>
      <c r="AU115" s="37">
        <v>0</v>
      </c>
      <c r="AV115" s="37">
        <v>0</v>
      </c>
      <c r="AW115" s="37">
        <v>0</v>
      </c>
      <c r="AX115" s="37">
        <v>0</v>
      </c>
      <c r="AY115" s="37">
        <f t="shared" si="96"/>
        <v>0</v>
      </c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  <c r="CY115" s="16"/>
      <c r="CZ115" s="16"/>
      <c r="DA115" s="16"/>
      <c r="DB115" s="16"/>
      <c r="DC115" s="16"/>
      <c r="DD115" s="16"/>
      <c r="DE115" s="16"/>
      <c r="DF115" s="16"/>
      <c r="DG115" s="16"/>
      <c r="DH115" s="16"/>
      <c r="DI115" s="16"/>
      <c r="DJ115" s="16"/>
      <c r="DK115" s="16"/>
      <c r="DL115" s="16"/>
      <c r="DM115" s="16"/>
      <c r="DN115" s="16"/>
      <c r="DO115" s="16"/>
      <c r="DP115" s="16"/>
      <c r="DQ115" s="16"/>
      <c r="DR115" s="16"/>
      <c r="DS115" s="16"/>
      <c r="DT115" s="16"/>
      <c r="DU115" s="16"/>
      <c r="DV115" s="16"/>
      <c r="DW115" s="16"/>
      <c r="DX115" s="16"/>
      <c r="DY115" s="16"/>
      <c r="DZ115" s="16"/>
      <c r="EA115" s="16"/>
      <c r="EB115" s="16"/>
      <c r="EC115" s="16"/>
      <c r="ED115" s="16"/>
      <c r="EE115" s="16"/>
      <c r="EF115" s="16"/>
      <c r="EG115" s="16"/>
      <c r="EH115" s="16"/>
      <c r="EI115" s="16"/>
      <c r="EJ115" s="16"/>
      <c r="EK115" s="16"/>
      <c r="EL115" s="16"/>
      <c r="EM115" s="16"/>
      <c r="EN115" s="16"/>
      <c r="EO115" s="16"/>
      <c r="EP115" s="16"/>
      <c r="EQ115" s="16"/>
      <c r="ER115" s="16"/>
      <c r="ES115" s="16"/>
      <c r="ET115" s="16"/>
      <c r="EU115" s="16"/>
      <c r="EV115" s="16"/>
      <c r="EW115" s="16"/>
      <c r="EX115" s="16"/>
      <c r="EY115" s="16"/>
      <c r="EZ115" s="16"/>
      <c r="FA115" s="16"/>
      <c r="FB115" s="16"/>
      <c r="FC115" s="16"/>
      <c r="FD115" s="16"/>
      <c r="FE115" s="16"/>
      <c r="FF115" s="16"/>
      <c r="FG115" s="16"/>
      <c r="FH115" s="16"/>
      <c r="FI115" s="16"/>
      <c r="FJ115" s="16"/>
      <c r="FK115" s="16"/>
      <c r="FL115" s="16"/>
      <c r="FM115" s="16"/>
      <c r="FN115" s="16"/>
      <c r="FO115" s="16"/>
    </row>
    <row r="116" spans="1:171" ht="15" customHeight="1" x14ac:dyDescent="0.35">
      <c r="A116" s="14" t="s">
        <v>186</v>
      </c>
      <c r="B116" s="24"/>
      <c r="C116" s="24" t="s">
        <v>187</v>
      </c>
      <c r="D116" s="37">
        <v>0</v>
      </c>
      <c r="E116" s="37">
        <v>0</v>
      </c>
      <c r="F116" s="37">
        <v>0</v>
      </c>
      <c r="G116" s="37">
        <v>0</v>
      </c>
      <c r="H116" s="37">
        <v>0</v>
      </c>
      <c r="I116" s="37">
        <v>0</v>
      </c>
      <c r="J116" s="37">
        <v>0</v>
      </c>
      <c r="K116" s="37">
        <v>0</v>
      </c>
      <c r="L116" s="37">
        <v>0</v>
      </c>
      <c r="M116" s="37">
        <v>0</v>
      </c>
      <c r="N116" s="37">
        <f t="shared" si="93"/>
        <v>0</v>
      </c>
      <c r="O116" s="59"/>
      <c r="P116" s="37">
        <v>0</v>
      </c>
      <c r="Q116" s="37">
        <v>0</v>
      </c>
      <c r="R116" s="37">
        <v>0</v>
      </c>
      <c r="S116" s="37">
        <v>0</v>
      </c>
      <c r="T116" s="37">
        <v>0</v>
      </c>
      <c r="U116" s="37">
        <v>0</v>
      </c>
      <c r="V116" s="37">
        <v>0</v>
      </c>
      <c r="W116" s="37">
        <v>0</v>
      </c>
      <c r="X116" s="37">
        <v>0</v>
      </c>
      <c r="Y116" s="37">
        <v>0</v>
      </c>
      <c r="Z116" s="37">
        <f t="shared" si="94"/>
        <v>0</v>
      </c>
      <c r="AA116" s="60"/>
      <c r="AB116" s="37">
        <v>0</v>
      </c>
      <c r="AC116" s="37">
        <v>0</v>
      </c>
      <c r="AD116" s="37">
        <v>0</v>
      </c>
      <c r="AE116" s="37">
        <v>0</v>
      </c>
      <c r="AF116" s="37">
        <v>0</v>
      </c>
      <c r="AG116" s="37">
        <v>0</v>
      </c>
      <c r="AH116" s="37">
        <v>0</v>
      </c>
      <c r="AI116" s="37">
        <v>0</v>
      </c>
      <c r="AJ116" s="37">
        <v>0</v>
      </c>
      <c r="AK116" s="37">
        <v>0</v>
      </c>
      <c r="AL116" s="37">
        <f t="shared" si="95"/>
        <v>0</v>
      </c>
      <c r="AM116" s="61"/>
      <c r="AN116" s="37">
        <v>0</v>
      </c>
      <c r="AO116" s="37">
        <v>0</v>
      </c>
      <c r="AP116" s="37">
        <v>0</v>
      </c>
      <c r="AQ116" s="37">
        <v>0</v>
      </c>
      <c r="AR116" s="37">
        <v>0</v>
      </c>
      <c r="AS116" s="37">
        <v>0</v>
      </c>
      <c r="AT116" s="37">
        <v>0</v>
      </c>
      <c r="AU116" s="37">
        <v>0</v>
      </c>
      <c r="AV116" s="37">
        <v>0</v>
      </c>
      <c r="AW116" s="37">
        <v>0</v>
      </c>
      <c r="AX116" s="37">
        <v>0</v>
      </c>
      <c r="AY116" s="37">
        <f t="shared" si="96"/>
        <v>0</v>
      </c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  <c r="CY116" s="16"/>
      <c r="CZ116" s="16"/>
      <c r="DA116" s="16"/>
      <c r="DB116" s="16"/>
      <c r="DC116" s="16"/>
      <c r="DD116" s="16"/>
      <c r="DE116" s="16"/>
      <c r="DF116" s="16"/>
      <c r="DG116" s="16"/>
      <c r="DH116" s="16"/>
      <c r="DI116" s="16"/>
      <c r="DJ116" s="16"/>
      <c r="DK116" s="16"/>
      <c r="DL116" s="16"/>
      <c r="DM116" s="16"/>
      <c r="DN116" s="16"/>
      <c r="DO116" s="16"/>
      <c r="DP116" s="16"/>
      <c r="DQ116" s="16"/>
      <c r="DR116" s="16"/>
      <c r="DS116" s="16"/>
      <c r="DT116" s="16"/>
      <c r="DU116" s="16"/>
      <c r="DV116" s="16"/>
      <c r="DW116" s="16"/>
      <c r="DX116" s="16"/>
      <c r="DY116" s="16"/>
      <c r="DZ116" s="16"/>
      <c r="EA116" s="16"/>
      <c r="EB116" s="16"/>
      <c r="EC116" s="16"/>
      <c r="ED116" s="16"/>
      <c r="EE116" s="16"/>
      <c r="EF116" s="16"/>
      <c r="EG116" s="16"/>
      <c r="EH116" s="16"/>
      <c r="EI116" s="16"/>
      <c r="EJ116" s="16"/>
      <c r="EK116" s="16"/>
      <c r="EL116" s="16"/>
      <c r="EM116" s="16"/>
      <c r="EN116" s="16"/>
      <c r="EO116" s="16"/>
      <c r="EP116" s="16"/>
      <c r="EQ116" s="16"/>
      <c r="ER116" s="16"/>
      <c r="ES116" s="16"/>
      <c r="ET116" s="16"/>
      <c r="EU116" s="16"/>
      <c r="EV116" s="16"/>
      <c r="EW116" s="16"/>
      <c r="EX116" s="16"/>
      <c r="EY116" s="16"/>
      <c r="EZ116" s="16"/>
      <c r="FA116" s="16"/>
      <c r="FB116" s="16"/>
      <c r="FC116" s="16"/>
      <c r="FD116" s="16"/>
      <c r="FE116" s="16"/>
      <c r="FF116" s="16"/>
      <c r="FG116" s="16"/>
      <c r="FH116" s="16"/>
      <c r="FI116" s="16"/>
      <c r="FJ116" s="16"/>
      <c r="FK116" s="16"/>
      <c r="FL116" s="16"/>
      <c r="FM116" s="16"/>
      <c r="FN116" s="16"/>
      <c r="FO116" s="16"/>
    </row>
    <row r="117" spans="1:171" ht="15" customHeight="1" x14ac:dyDescent="0.35">
      <c r="A117" s="17" t="s">
        <v>188</v>
      </c>
      <c r="B117" s="31"/>
      <c r="C117" s="31" t="s">
        <v>189</v>
      </c>
      <c r="D117" s="37">
        <v>0</v>
      </c>
      <c r="E117" s="37">
        <v>0</v>
      </c>
      <c r="F117" s="37">
        <v>0</v>
      </c>
      <c r="G117" s="37">
        <v>0</v>
      </c>
      <c r="H117" s="37">
        <v>0</v>
      </c>
      <c r="I117" s="37">
        <v>0</v>
      </c>
      <c r="J117" s="37">
        <v>0</v>
      </c>
      <c r="K117" s="37">
        <v>0</v>
      </c>
      <c r="L117" s="37">
        <v>0</v>
      </c>
      <c r="M117" s="37">
        <v>0</v>
      </c>
      <c r="N117" s="37">
        <f t="shared" si="93"/>
        <v>0</v>
      </c>
      <c r="O117" s="59"/>
      <c r="P117" s="37">
        <v>0</v>
      </c>
      <c r="Q117" s="37">
        <v>0</v>
      </c>
      <c r="R117" s="37">
        <v>0</v>
      </c>
      <c r="S117" s="37">
        <v>0</v>
      </c>
      <c r="T117" s="37">
        <v>0</v>
      </c>
      <c r="U117" s="37">
        <v>0</v>
      </c>
      <c r="V117" s="37">
        <v>0</v>
      </c>
      <c r="W117" s="37">
        <v>0</v>
      </c>
      <c r="X117" s="37">
        <v>0</v>
      </c>
      <c r="Y117" s="37">
        <v>0</v>
      </c>
      <c r="Z117" s="37">
        <f t="shared" si="94"/>
        <v>0</v>
      </c>
      <c r="AA117" s="60"/>
      <c r="AB117" s="37">
        <v>0</v>
      </c>
      <c r="AC117" s="37">
        <v>0</v>
      </c>
      <c r="AD117" s="37">
        <v>0</v>
      </c>
      <c r="AE117" s="37">
        <v>0</v>
      </c>
      <c r="AF117" s="37">
        <v>0</v>
      </c>
      <c r="AG117" s="37">
        <v>0</v>
      </c>
      <c r="AH117" s="37">
        <v>0</v>
      </c>
      <c r="AI117" s="37">
        <v>0</v>
      </c>
      <c r="AJ117" s="37">
        <v>0</v>
      </c>
      <c r="AK117" s="37">
        <v>0</v>
      </c>
      <c r="AL117" s="37">
        <f t="shared" si="95"/>
        <v>0</v>
      </c>
      <c r="AM117" s="61"/>
      <c r="AN117" s="37">
        <v>0</v>
      </c>
      <c r="AO117" s="37">
        <v>0</v>
      </c>
      <c r="AP117" s="37">
        <v>0</v>
      </c>
      <c r="AQ117" s="37">
        <v>0</v>
      </c>
      <c r="AR117" s="37">
        <v>0</v>
      </c>
      <c r="AS117" s="37">
        <v>0</v>
      </c>
      <c r="AT117" s="37">
        <v>0</v>
      </c>
      <c r="AU117" s="37">
        <v>0</v>
      </c>
      <c r="AV117" s="37">
        <v>0</v>
      </c>
      <c r="AW117" s="37">
        <v>0</v>
      </c>
      <c r="AX117" s="37">
        <v>0</v>
      </c>
      <c r="AY117" s="37">
        <f t="shared" si="96"/>
        <v>0</v>
      </c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  <c r="CY117" s="16"/>
      <c r="CZ117" s="16"/>
      <c r="DA117" s="16"/>
      <c r="DB117" s="16"/>
      <c r="DC117" s="16"/>
      <c r="DD117" s="16"/>
      <c r="DE117" s="16"/>
      <c r="DF117" s="16"/>
      <c r="DG117" s="16"/>
      <c r="DH117" s="16"/>
      <c r="DI117" s="16"/>
      <c r="DJ117" s="16"/>
      <c r="DK117" s="16"/>
      <c r="DL117" s="16"/>
      <c r="DM117" s="16"/>
      <c r="DN117" s="16"/>
      <c r="DO117" s="16"/>
      <c r="DP117" s="16"/>
      <c r="DQ117" s="16"/>
      <c r="DR117" s="16"/>
      <c r="DS117" s="16"/>
      <c r="DT117" s="16"/>
      <c r="DU117" s="16"/>
      <c r="DV117" s="16"/>
      <c r="DW117" s="16"/>
      <c r="DX117" s="16"/>
      <c r="DY117" s="16"/>
      <c r="DZ117" s="16"/>
      <c r="EA117" s="16"/>
      <c r="EB117" s="16"/>
      <c r="EC117" s="16"/>
      <c r="ED117" s="16"/>
      <c r="EE117" s="16"/>
      <c r="EF117" s="16"/>
      <c r="EG117" s="16"/>
      <c r="EH117" s="16"/>
      <c r="EI117" s="16"/>
      <c r="EJ117" s="16"/>
      <c r="EK117" s="16"/>
      <c r="EL117" s="16"/>
      <c r="EM117" s="16"/>
      <c r="EN117" s="16"/>
      <c r="EO117" s="16"/>
      <c r="EP117" s="16"/>
      <c r="EQ117" s="16"/>
      <c r="ER117" s="16"/>
      <c r="ES117" s="16"/>
      <c r="ET117" s="16"/>
      <c r="EU117" s="16"/>
      <c r="EV117" s="16"/>
      <c r="EW117" s="16"/>
      <c r="EX117" s="16"/>
      <c r="EY117" s="16"/>
      <c r="EZ117" s="16"/>
      <c r="FA117" s="16"/>
      <c r="FB117" s="16"/>
      <c r="FC117" s="16"/>
      <c r="FD117" s="16"/>
      <c r="FE117" s="16"/>
      <c r="FF117" s="16"/>
      <c r="FG117" s="16"/>
      <c r="FH117" s="16"/>
      <c r="FI117" s="16"/>
      <c r="FJ117" s="16"/>
      <c r="FK117" s="16"/>
      <c r="FL117" s="16"/>
      <c r="FM117" s="16"/>
      <c r="FN117" s="16"/>
      <c r="FO117" s="16"/>
    </row>
    <row r="118" spans="1:171" ht="15" customHeight="1" x14ac:dyDescent="0.35">
      <c r="A118" s="17" t="s">
        <v>190</v>
      </c>
      <c r="B118" s="31"/>
      <c r="C118" s="31" t="s">
        <v>23</v>
      </c>
      <c r="D118" s="37">
        <v>0</v>
      </c>
      <c r="E118" s="37">
        <v>0</v>
      </c>
      <c r="F118" s="37">
        <v>0</v>
      </c>
      <c r="G118" s="37">
        <v>0</v>
      </c>
      <c r="H118" s="37">
        <v>0</v>
      </c>
      <c r="I118" s="37">
        <v>0</v>
      </c>
      <c r="J118" s="37">
        <v>0</v>
      </c>
      <c r="K118" s="37">
        <v>0</v>
      </c>
      <c r="L118" s="37">
        <v>0</v>
      </c>
      <c r="M118" s="37">
        <v>0</v>
      </c>
      <c r="N118" s="37">
        <f t="shared" si="93"/>
        <v>0</v>
      </c>
      <c r="O118" s="59"/>
      <c r="P118" s="37">
        <v>0</v>
      </c>
      <c r="Q118" s="37">
        <v>0</v>
      </c>
      <c r="R118" s="37">
        <v>0</v>
      </c>
      <c r="S118" s="37">
        <v>0</v>
      </c>
      <c r="T118" s="37">
        <v>0</v>
      </c>
      <c r="U118" s="37">
        <v>0</v>
      </c>
      <c r="V118" s="37">
        <v>0</v>
      </c>
      <c r="W118" s="37">
        <v>0</v>
      </c>
      <c r="X118" s="37">
        <v>0</v>
      </c>
      <c r="Y118" s="37">
        <v>0</v>
      </c>
      <c r="Z118" s="37">
        <f t="shared" si="94"/>
        <v>0</v>
      </c>
      <c r="AA118" s="60"/>
      <c r="AB118" s="37">
        <v>0</v>
      </c>
      <c r="AC118" s="37">
        <v>0</v>
      </c>
      <c r="AD118" s="37">
        <v>0</v>
      </c>
      <c r="AE118" s="37">
        <v>0</v>
      </c>
      <c r="AF118" s="37">
        <v>0</v>
      </c>
      <c r="AG118" s="37">
        <v>0</v>
      </c>
      <c r="AH118" s="37">
        <v>0</v>
      </c>
      <c r="AI118" s="37">
        <v>0</v>
      </c>
      <c r="AJ118" s="37">
        <v>0</v>
      </c>
      <c r="AK118" s="37">
        <v>0</v>
      </c>
      <c r="AL118" s="37">
        <f t="shared" si="95"/>
        <v>0</v>
      </c>
      <c r="AM118" s="61"/>
      <c r="AN118" s="37">
        <v>0</v>
      </c>
      <c r="AO118" s="37">
        <v>0</v>
      </c>
      <c r="AP118" s="37">
        <v>0</v>
      </c>
      <c r="AQ118" s="37">
        <v>0</v>
      </c>
      <c r="AR118" s="37">
        <v>0</v>
      </c>
      <c r="AS118" s="37">
        <v>0</v>
      </c>
      <c r="AT118" s="37">
        <v>0</v>
      </c>
      <c r="AU118" s="37">
        <v>0</v>
      </c>
      <c r="AV118" s="37">
        <v>0</v>
      </c>
      <c r="AW118" s="37">
        <v>0</v>
      </c>
      <c r="AX118" s="37">
        <v>0</v>
      </c>
      <c r="AY118" s="37">
        <f t="shared" si="96"/>
        <v>0</v>
      </c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  <c r="DD118" s="16"/>
      <c r="DE118" s="16"/>
      <c r="DF118" s="16"/>
      <c r="DG118" s="16"/>
      <c r="DH118" s="16"/>
      <c r="DI118" s="16"/>
      <c r="DJ118" s="16"/>
      <c r="DK118" s="16"/>
      <c r="DL118" s="16"/>
      <c r="DM118" s="16"/>
      <c r="DN118" s="16"/>
      <c r="DO118" s="16"/>
      <c r="DP118" s="16"/>
      <c r="DQ118" s="16"/>
      <c r="DR118" s="16"/>
      <c r="DS118" s="16"/>
      <c r="DT118" s="16"/>
      <c r="DU118" s="16"/>
      <c r="DV118" s="16"/>
      <c r="DW118" s="16"/>
      <c r="DX118" s="16"/>
      <c r="DY118" s="16"/>
      <c r="DZ118" s="16"/>
      <c r="EA118" s="16"/>
      <c r="EB118" s="16"/>
      <c r="EC118" s="16"/>
      <c r="ED118" s="16"/>
      <c r="EE118" s="16"/>
      <c r="EF118" s="16"/>
      <c r="EG118" s="16"/>
      <c r="EH118" s="16"/>
      <c r="EI118" s="16"/>
      <c r="EJ118" s="16"/>
      <c r="EK118" s="16"/>
      <c r="EL118" s="16"/>
      <c r="EM118" s="16"/>
      <c r="EN118" s="16"/>
      <c r="EO118" s="16"/>
      <c r="EP118" s="16"/>
      <c r="EQ118" s="16"/>
      <c r="ER118" s="16"/>
      <c r="ES118" s="16"/>
      <c r="ET118" s="16"/>
      <c r="EU118" s="16"/>
      <c r="EV118" s="16"/>
      <c r="EW118" s="16"/>
      <c r="EX118" s="16"/>
      <c r="EY118" s="16"/>
      <c r="EZ118" s="16"/>
      <c r="FA118" s="16"/>
      <c r="FB118" s="16"/>
      <c r="FC118" s="16"/>
      <c r="FD118" s="16"/>
      <c r="FE118" s="16"/>
      <c r="FF118" s="16"/>
      <c r="FG118" s="16"/>
      <c r="FH118" s="16"/>
      <c r="FI118" s="16"/>
      <c r="FJ118" s="16"/>
      <c r="FK118" s="16"/>
      <c r="FL118" s="16"/>
      <c r="FM118" s="16"/>
      <c r="FN118" s="16"/>
      <c r="FO118" s="16"/>
    </row>
    <row r="119" spans="1:171" ht="15" customHeight="1" x14ac:dyDescent="0.35">
      <c r="A119" s="20">
        <v>50299</v>
      </c>
      <c r="B119" s="24"/>
      <c r="C119" s="26" t="s">
        <v>191</v>
      </c>
      <c r="D119" s="40">
        <f>SUM(D112:D118)</f>
        <v>0</v>
      </c>
      <c r="E119" s="40">
        <f>SUM(E112:E118)</f>
        <v>0</v>
      </c>
      <c r="F119" s="40"/>
      <c r="G119" s="40"/>
      <c r="H119" s="40"/>
      <c r="I119" s="40"/>
      <c r="J119" s="40"/>
      <c r="K119" s="40"/>
      <c r="L119" s="40"/>
      <c r="M119" s="40"/>
      <c r="N119" s="40"/>
      <c r="O119" s="59"/>
      <c r="P119" s="40">
        <f>SUM(P112:P118)</f>
        <v>0</v>
      </c>
      <c r="Q119" s="40">
        <f>SUM(Q112:Q118)</f>
        <v>0</v>
      </c>
      <c r="R119" s="40"/>
      <c r="S119" s="40"/>
      <c r="T119" s="40"/>
      <c r="U119" s="40"/>
      <c r="V119" s="40"/>
      <c r="W119" s="40"/>
      <c r="X119" s="40"/>
      <c r="Y119" s="40"/>
      <c r="Z119" s="40"/>
      <c r="AA119" s="60"/>
      <c r="AB119" s="40">
        <f>SUM(AB112:AB118)</f>
        <v>0</v>
      </c>
      <c r="AC119" s="40">
        <f>SUM(AC112:AC118)</f>
        <v>0</v>
      </c>
      <c r="AD119" s="40"/>
      <c r="AE119" s="40"/>
      <c r="AF119" s="40"/>
      <c r="AG119" s="40"/>
      <c r="AH119" s="40"/>
      <c r="AI119" s="40"/>
      <c r="AJ119" s="40"/>
      <c r="AK119" s="40"/>
      <c r="AL119" s="40"/>
      <c r="AM119" s="61"/>
      <c r="AN119" s="40">
        <f>SUM(AN112:AN118)</f>
        <v>0</v>
      </c>
      <c r="AO119" s="40">
        <f>SUM(AO112:AO118)</f>
        <v>0</v>
      </c>
      <c r="AP119" s="40">
        <f t="shared" ref="AP119:AY119" si="97">SUM(AP112:AP118)</f>
        <v>0</v>
      </c>
      <c r="AQ119" s="40">
        <f t="shared" si="97"/>
        <v>0</v>
      </c>
      <c r="AR119" s="40">
        <f t="shared" si="97"/>
        <v>0</v>
      </c>
      <c r="AS119" s="40">
        <f t="shared" si="97"/>
        <v>0</v>
      </c>
      <c r="AT119" s="40">
        <f t="shared" si="97"/>
        <v>0</v>
      </c>
      <c r="AU119" s="40">
        <f t="shared" si="97"/>
        <v>0</v>
      </c>
      <c r="AV119" s="40">
        <f t="shared" si="97"/>
        <v>0</v>
      </c>
      <c r="AW119" s="40">
        <f t="shared" si="97"/>
        <v>0</v>
      </c>
      <c r="AX119" s="40">
        <f t="shared" si="97"/>
        <v>0</v>
      </c>
      <c r="AY119" s="40">
        <f t="shared" si="97"/>
        <v>0</v>
      </c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  <c r="CY119" s="16"/>
      <c r="CZ119" s="16"/>
      <c r="DA119" s="16"/>
      <c r="DB119" s="16"/>
      <c r="DC119" s="16"/>
      <c r="DD119" s="16"/>
      <c r="DE119" s="16"/>
      <c r="DF119" s="16"/>
      <c r="DG119" s="16"/>
      <c r="DH119" s="16"/>
      <c r="DI119" s="16"/>
      <c r="DJ119" s="16"/>
      <c r="DK119" s="16"/>
      <c r="DL119" s="16"/>
      <c r="DM119" s="16"/>
      <c r="DN119" s="16"/>
      <c r="DO119" s="16"/>
      <c r="DP119" s="16"/>
      <c r="DQ119" s="16"/>
      <c r="DR119" s="16"/>
      <c r="DS119" s="16"/>
      <c r="DT119" s="16"/>
      <c r="DU119" s="16"/>
      <c r="DV119" s="16"/>
      <c r="DW119" s="16"/>
      <c r="DX119" s="16"/>
      <c r="DY119" s="16"/>
      <c r="DZ119" s="16"/>
      <c r="EA119" s="16"/>
      <c r="EB119" s="16"/>
      <c r="EC119" s="16"/>
      <c r="ED119" s="16"/>
      <c r="EE119" s="16"/>
      <c r="EF119" s="16"/>
      <c r="EG119" s="16"/>
      <c r="EH119" s="16"/>
      <c r="EI119" s="16"/>
      <c r="EJ119" s="16"/>
      <c r="EK119" s="16"/>
      <c r="EL119" s="16"/>
      <c r="EM119" s="16"/>
      <c r="EN119" s="16"/>
      <c r="EO119" s="16"/>
      <c r="EP119" s="16"/>
      <c r="EQ119" s="16"/>
      <c r="ER119" s="16"/>
      <c r="ES119" s="16"/>
      <c r="ET119" s="16"/>
      <c r="EU119" s="16"/>
      <c r="EV119" s="16"/>
      <c r="EW119" s="16"/>
      <c r="EX119" s="16"/>
      <c r="EY119" s="16"/>
      <c r="EZ119" s="16"/>
      <c r="FA119" s="16"/>
      <c r="FB119" s="16"/>
      <c r="FC119" s="16"/>
      <c r="FD119" s="16"/>
      <c r="FE119" s="16"/>
      <c r="FF119" s="16"/>
      <c r="FG119" s="16"/>
      <c r="FH119" s="16"/>
      <c r="FI119" s="16"/>
      <c r="FJ119" s="16"/>
      <c r="FK119" s="16"/>
      <c r="FL119" s="16"/>
      <c r="FM119" s="16"/>
      <c r="FN119" s="16"/>
      <c r="FO119" s="16"/>
    </row>
    <row r="120" spans="1:171" ht="15" customHeight="1" x14ac:dyDescent="0.35">
      <c r="A120" s="20"/>
      <c r="B120" s="24"/>
      <c r="C120" s="26" t="s">
        <v>192</v>
      </c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59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60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61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  <c r="CV120" s="16"/>
      <c r="CW120" s="16"/>
      <c r="CX120" s="16"/>
      <c r="CY120" s="16"/>
      <c r="CZ120" s="16"/>
      <c r="DA120" s="16"/>
      <c r="DB120" s="16"/>
      <c r="DC120" s="16"/>
      <c r="DD120" s="16"/>
      <c r="DE120" s="16"/>
      <c r="DF120" s="16"/>
      <c r="DG120" s="16"/>
      <c r="DH120" s="16"/>
      <c r="DI120" s="16"/>
      <c r="DJ120" s="16"/>
      <c r="DK120" s="16"/>
      <c r="DL120" s="16"/>
      <c r="DM120" s="16"/>
      <c r="DN120" s="16"/>
      <c r="DO120" s="16"/>
      <c r="DP120" s="16"/>
      <c r="DQ120" s="16"/>
      <c r="DR120" s="16"/>
      <c r="DS120" s="16"/>
      <c r="DT120" s="16"/>
      <c r="DU120" s="16"/>
      <c r="DV120" s="16"/>
      <c r="DW120" s="16"/>
      <c r="DX120" s="16"/>
      <c r="DY120" s="16"/>
      <c r="DZ120" s="16"/>
      <c r="EA120" s="16"/>
      <c r="EB120" s="16"/>
      <c r="EC120" s="16"/>
      <c r="ED120" s="16"/>
      <c r="EE120" s="16"/>
      <c r="EF120" s="16"/>
      <c r="EG120" s="16"/>
      <c r="EH120" s="16"/>
      <c r="EI120" s="16"/>
      <c r="EJ120" s="16"/>
      <c r="EK120" s="16"/>
      <c r="EL120" s="16"/>
      <c r="EM120" s="16"/>
      <c r="EN120" s="16"/>
      <c r="EO120" s="16"/>
      <c r="EP120" s="16"/>
      <c r="EQ120" s="16"/>
      <c r="ER120" s="16"/>
      <c r="ES120" s="16"/>
      <c r="ET120" s="16"/>
      <c r="EU120" s="16"/>
      <c r="EV120" s="16"/>
      <c r="EW120" s="16"/>
      <c r="EX120" s="16"/>
      <c r="EY120" s="16"/>
      <c r="EZ120" s="16"/>
      <c r="FA120" s="16"/>
      <c r="FB120" s="16"/>
      <c r="FC120" s="16"/>
      <c r="FD120" s="16"/>
      <c r="FE120" s="16"/>
      <c r="FF120" s="16"/>
      <c r="FG120" s="16"/>
      <c r="FH120" s="16"/>
      <c r="FI120" s="16"/>
      <c r="FJ120" s="16"/>
      <c r="FK120" s="16"/>
      <c r="FL120" s="16"/>
      <c r="FM120" s="16"/>
      <c r="FN120" s="16"/>
      <c r="FO120" s="16"/>
    </row>
    <row r="121" spans="1:171" ht="15" customHeight="1" x14ac:dyDescent="0.35">
      <c r="A121" s="14" t="s">
        <v>193</v>
      </c>
      <c r="B121" s="24"/>
      <c r="C121" s="24" t="s">
        <v>194</v>
      </c>
      <c r="D121" s="37">
        <v>0</v>
      </c>
      <c r="E121" s="37">
        <v>0</v>
      </c>
      <c r="F121" s="37">
        <v>0</v>
      </c>
      <c r="G121" s="37">
        <v>0</v>
      </c>
      <c r="H121" s="37">
        <v>0</v>
      </c>
      <c r="I121" s="37">
        <v>0</v>
      </c>
      <c r="J121" s="37">
        <v>0</v>
      </c>
      <c r="K121" s="37">
        <v>0</v>
      </c>
      <c r="L121" s="37">
        <v>0</v>
      </c>
      <c r="M121" s="37">
        <v>0</v>
      </c>
      <c r="N121" s="37">
        <f>SUM(D121:M121)</f>
        <v>0</v>
      </c>
      <c r="O121" s="59"/>
      <c r="P121" s="37">
        <v>0</v>
      </c>
      <c r="Q121" s="37">
        <v>0</v>
      </c>
      <c r="R121" s="37">
        <v>0</v>
      </c>
      <c r="S121" s="37">
        <v>0</v>
      </c>
      <c r="T121" s="37">
        <v>0</v>
      </c>
      <c r="U121" s="37">
        <v>0</v>
      </c>
      <c r="V121" s="37">
        <v>0</v>
      </c>
      <c r="W121" s="37">
        <v>0</v>
      </c>
      <c r="X121" s="37">
        <v>0</v>
      </c>
      <c r="Y121" s="37">
        <v>0</v>
      </c>
      <c r="Z121" s="37">
        <f>SUM(P121:Y121)</f>
        <v>0</v>
      </c>
      <c r="AA121" s="60"/>
      <c r="AB121" s="37">
        <v>0</v>
      </c>
      <c r="AC121" s="37">
        <v>0</v>
      </c>
      <c r="AD121" s="37">
        <v>0</v>
      </c>
      <c r="AE121" s="37">
        <v>0</v>
      </c>
      <c r="AF121" s="37">
        <v>0</v>
      </c>
      <c r="AG121" s="37">
        <v>0</v>
      </c>
      <c r="AH121" s="37">
        <v>0</v>
      </c>
      <c r="AI121" s="37">
        <v>0</v>
      </c>
      <c r="AJ121" s="37">
        <v>0</v>
      </c>
      <c r="AK121" s="37">
        <v>0</v>
      </c>
      <c r="AL121" s="37">
        <f>SUM(AB121:AK121)</f>
        <v>0</v>
      </c>
      <c r="AM121" s="61"/>
      <c r="AN121" s="37">
        <v>0</v>
      </c>
      <c r="AO121" s="37">
        <v>0</v>
      </c>
      <c r="AP121" s="37">
        <v>0</v>
      </c>
      <c r="AQ121" s="37">
        <v>0</v>
      </c>
      <c r="AR121" s="37">
        <v>0</v>
      </c>
      <c r="AS121" s="37">
        <v>0</v>
      </c>
      <c r="AT121" s="37">
        <v>0</v>
      </c>
      <c r="AU121" s="37">
        <v>0</v>
      </c>
      <c r="AV121" s="37">
        <v>0</v>
      </c>
      <c r="AW121" s="37">
        <v>0</v>
      </c>
      <c r="AX121" s="37">
        <v>0</v>
      </c>
      <c r="AY121" s="37">
        <f>SUM(AN121:AX121)</f>
        <v>0</v>
      </c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  <c r="CY121" s="16"/>
      <c r="CZ121" s="16"/>
      <c r="DA121" s="16"/>
      <c r="DB121" s="16"/>
      <c r="DC121" s="16"/>
      <c r="DD121" s="16"/>
      <c r="DE121" s="16"/>
      <c r="DF121" s="16"/>
      <c r="DG121" s="16"/>
      <c r="DH121" s="16"/>
      <c r="DI121" s="16"/>
      <c r="DJ121" s="16"/>
      <c r="DK121" s="16"/>
      <c r="DL121" s="16"/>
      <c r="DM121" s="16"/>
      <c r="DN121" s="16"/>
      <c r="DO121" s="16"/>
      <c r="DP121" s="16"/>
      <c r="DQ121" s="16"/>
      <c r="DR121" s="16"/>
      <c r="DS121" s="16"/>
      <c r="DT121" s="16"/>
      <c r="DU121" s="16"/>
      <c r="DV121" s="16"/>
      <c r="DW121" s="16"/>
      <c r="DX121" s="16"/>
      <c r="DY121" s="16"/>
      <c r="DZ121" s="16"/>
      <c r="EA121" s="16"/>
      <c r="EB121" s="16"/>
      <c r="EC121" s="16"/>
      <c r="ED121" s="16"/>
      <c r="EE121" s="16"/>
      <c r="EF121" s="16"/>
      <c r="EG121" s="16"/>
      <c r="EH121" s="16"/>
      <c r="EI121" s="16"/>
      <c r="EJ121" s="16"/>
      <c r="EK121" s="16"/>
      <c r="EL121" s="16"/>
      <c r="EM121" s="16"/>
      <c r="EN121" s="16"/>
      <c r="EO121" s="16"/>
      <c r="EP121" s="16"/>
      <c r="EQ121" s="16"/>
      <c r="ER121" s="16"/>
      <c r="ES121" s="16"/>
      <c r="ET121" s="16"/>
      <c r="EU121" s="16"/>
      <c r="EV121" s="16"/>
      <c r="EW121" s="16"/>
      <c r="EX121" s="16"/>
      <c r="EY121" s="16"/>
      <c r="EZ121" s="16"/>
      <c r="FA121" s="16"/>
      <c r="FB121" s="16"/>
      <c r="FC121" s="16"/>
      <c r="FD121" s="16"/>
      <c r="FE121" s="16"/>
      <c r="FF121" s="16"/>
      <c r="FG121" s="16"/>
      <c r="FH121" s="16"/>
      <c r="FI121" s="16"/>
      <c r="FJ121" s="16"/>
      <c r="FK121" s="16"/>
      <c r="FL121" s="16"/>
      <c r="FM121" s="16"/>
      <c r="FN121" s="16"/>
      <c r="FO121" s="16"/>
    </row>
    <row r="122" spans="1:171" ht="15" customHeight="1" x14ac:dyDescent="0.35">
      <c r="A122" s="14" t="s">
        <v>195</v>
      </c>
      <c r="B122" s="24"/>
      <c r="C122" s="24" t="s">
        <v>196</v>
      </c>
      <c r="D122" s="37">
        <v>0</v>
      </c>
      <c r="E122" s="37">
        <v>0</v>
      </c>
      <c r="F122" s="37">
        <v>0</v>
      </c>
      <c r="G122" s="37">
        <v>0</v>
      </c>
      <c r="H122" s="37">
        <v>0</v>
      </c>
      <c r="I122" s="37">
        <v>0</v>
      </c>
      <c r="J122" s="37">
        <v>0</v>
      </c>
      <c r="K122" s="37">
        <v>0</v>
      </c>
      <c r="L122" s="37">
        <v>0</v>
      </c>
      <c r="M122" s="37">
        <v>0</v>
      </c>
      <c r="N122" s="37">
        <f>SUM(D122:M122)</f>
        <v>0</v>
      </c>
      <c r="O122" s="59"/>
      <c r="P122" s="37">
        <v>0</v>
      </c>
      <c r="Q122" s="37">
        <v>0</v>
      </c>
      <c r="R122" s="37">
        <v>0</v>
      </c>
      <c r="S122" s="37">
        <v>0</v>
      </c>
      <c r="T122" s="37">
        <v>0</v>
      </c>
      <c r="U122" s="37">
        <v>0</v>
      </c>
      <c r="V122" s="37">
        <v>0</v>
      </c>
      <c r="W122" s="37">
        <v>0</v>
      </c>
      <c r="X122" s="37">
        <v>0</v>
      </c>
      <c r="Y122" s="37">
        <v>0</v>
      </c>
      <c r="Z122" s="37">
        <f>SUM(P122:Y122)</f>
        <v>0</v>
      </c>
      <c r="AA122" s="60"/>
      <c r="AB122" s="37">
        <v>0</v>
      </c>
      <c r="AC122" s="37">
        <v>0</v>
      </c>
      <c r="AD122" s="37">
        <v>0</v>
      </c>
      <c r="AE122" s="37">
        <v>0</v>
      </c>
      <c r="AF122" s="37">
        <v>0</v>
      </c>
      <c r="AG122" s="37">
        <v>0</v>
      </c>
      <c r="AH122" s="37">
        <v>0</v>
      </c>
      <c r="AI122" s="37">
        <v>0</v>
      </c>
      <c r="AJ122" s="37">
        <v>0</v>
      </c>
      <c r="AK122" s="37">
        <v>0</v>
      </c>
      <c r="AL122" s="37">
        <f>SUM(AB122:AK122)</f>
        <v>0</v>
      </c>
      <c r="AM122" s="61"/>
      <c r="AN122" s="37">
        <v>0</v>
      </c>
      <c r="AO122" s="37">
        <v>0</v>
      </c>
      <c r="AP122" s="37">
        <v>0</v>
      </c>
      <c r="AQ122" s="37">
        <v>0</v>
      </c>
      <c r="AR122" s="37">
        <v>0</v>
      </c>
      <c r="AS122" s="37">
        <v>0</v>
      </c>
      <c r="AT122" s="37">
        <v>0</v>
      </c>
      <c r="AU122" s="37">
        <v>0</v>
      </c>
      <c r="AV122" s="37">
        <v>0</v>
      </c>
      <c r="AW122" s="37">
        <v>0</v>
      </c>
      <c r="AX122" s="37">
        <v>0</v>
      </c>
      <c r="AY122" s="37">
        <f>SUM(AN122:AX122)</f>
        <v>0</v>
      </c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  <c r="CY122" s="16"/>
      <c r="CZ122" s="16"/>
      <c r="DA122" s="16"/>
      <c r="DB122" s="16"/>
      <c r="DC122" s="16"/>
      <c r="DD122" s="16"/>
      <c r="DE122" s="16"/>
      <c r="DF122" s="16"/>
      <c r="DG122" s="16"/>
      <c r="DH122" s="16"/>
      <c r="DI122" s="16"/>
      <c r="DJ122" s="16"/>
      <c r="DK122" s="16"/>
      <c r="DL122" s="16"/>
      <c r="DM122" s="16"/>
      <c r="DN122" s="16"/>
      <c r="DO122" s="16"/>
      <c r="DP122" s="16"/>
      <c r="DQ122" s="16"/>
      <c r="DR122" s="16"/>
      <c r="DS122" s="16"/>
      <c r="DT122" s="16"/>
      <c r="DU122" s="16"/>
      <c r="DV122" s="16"/>
      <c r="DW122" s="16"/>
      <c r="DX122" s="16"/>
      <c r="DY122" s="16"/>
      <c r="DZ122" s="16"/>
      <c r="EA122" s="16"/>
      <c r="EB122" s="16"/>
      <c r="EC122" s="16"/>
      <c r="ED122" s="16"/>
      <c r="EE122" s="16"/>
      <c r="EF122" s="16"/>
      <c r="EG122" s="16"/>
      <c r="EH122" s="16"/>
      <c r="EI122" s="16"/>
      <c r="EJ122" s="16"/>
      <c r="EK122" s="16"/>
      <c r="EL122" s="16"/>
      <c r="EM122" s="16"/>
      <c r="EN122" s="16"/>
      <c r="EO122" s="16"/>
      <c r="EP122" s="16"/>
      <c r="EQ122" s="16"/>
      <c r="ER122" s="16"/>
      <c r="ES122" s="16"/>
      <c r="ET122" s="16"/>
      <c r="EU122" s="16"/>
      <c r="EV122" s="16"/>
      <c r="EW122" s="16"/>
      <c r="EX122" s="16"/>
      <c r="EY122" s="16"/>
      <c r="EZ122" s="16"/>
      <c r="FA122" s="16"/>
      <c r="FB122" s="16"/>
      <c r="FC122" s="16"/>
      <c r="FD122" s="16"/>
      <c r="FE122" s="16"/>
      <c r="FF122" s="16"/>
      <c r="FG122" s="16"/>
      <c r="FH122" s="16"/>
      <c r="FI122" s="16"/>
      <c r="FJ122" s="16"/>
      <c r="FK122" s="16"/>
      <c r="FL122" s="16"/>
      <c r="FM122" s="16"/>
      <c r="FN122" s="16"/>
      <c r="FO122" s="16"/>
    </row>
    <row r="123" spans="1:171" ht="15" customHeight="1" x14ac:dyDescent="0.35">
      <c r="A123" s="28" t="s">
        <v>197</v>
      </c>
      <c r="B123" s="29"/>
      <c r="C123" s="29" t="s">
        <v>198</v>
      </c>
      <c r="D123" s="37">
        <v>0</v>
      </c>
      <c r="E123" s="37">
        <v>0</v>
      </c>
      <c r="F123" s="37">
        <v>0</v>
      </c>
      <c r="G123" s="37">
        <v>0</v>
      </c>
      <c r="H123" s="37">
        <v>0</v>
      </c>
      <c r="I123" s="37">
        <v>0</v>
      </c>
      <c r="J123" s="37">
        <v>0</v>
      </c>
      <c r="K123" s="37">
        <v>0</v>
      </c>
      <c r="L123" s="37">
        <v>0</v>
      </c>
      <c r="M123" s="37">
        <v>0</v>
      </c>
      <c r="N123" s="37">
        <f>SUM(D123:M123)</f>
        <v>0</v>
      </c>
      <c r="O123" s="59"/>
      <c r="P123" s="37">
        <v>0</v>
      </c>
      <c r="Q123" s="37">
        <v>0</v>
      </c>
      <c r="R123" s="37">
        <v>0</v>
      </c>
      <c r="S123" s="37">
        <v>0</v>
      </c>
      <c r="T123" s="37">
        <v>0</v>
      </c>
      <c r="U123" s="37">
        <v>0</v>
      </c>
      <c r="V123" s="37">
        <v>0</v>
      </c>
      <c r="W123" s="37">
        <v>0</v>
      </c>
      <c r="X123" s="37">
        <v>0</v>
      </c>
      <c r="Y123" s="37">
        <v>0</v>
      </c>
      <c r="Z123" s="37">
        <f>SUM(P123:Y123)</f>
        <v>0</v>
      </c>
      <c r="AA123" s="60"/>
      <c r="AB123" s="37">
        <v>0</v>
      </c>
      <c r="AC123" s="37">
        <v>0</v>
      </c>
      <c r="AD123" s="37">
        <v>0</v>
      </c>
      <c r="AE123" s="37">
        <v>0</v>
      </c>
      <c r="AF123" s="37">
        <v>0</v>
      </c>
      <c r="AG123" s="37">
        <v>0</v>
      </c>
      <c r="AH123" s="37">
        <v>0</v>
      </c>
      <c r="AI123" s="37">
        <v>0</v>
      </c>
      <c r="AJ123" s="37">
        <v>0</v>
      </c>
      <c r="AK123" s="37">
        <v>0</v>
      </c>
      <c r="AL123" s="37">
        <f>SUM(AB123:AK123)</f>
        <v>0</v>
      </c>
      <c r="AM123" s="61"/>
      <c r="AN123" s="37">
        <v>0</v>
      </c>
      <c r="AO123" s="37">
        <v>0</v>
      </c>
      <c r="AP123" s="37">
        <v>0</v>
      </c>
      <c r="AQ123" s="37">
        <v>0</v>
      </c>
      <c r="AR123" s="37">
        <v>0</v>
      </c>
      <c r="AS123" s="37">
        <v>0</v>
      </c>
      <c r="AT123" s="37">
        <v>0</v>
      </c>
      <c r="AU123" s="37">
        <v>0</v>
      </c>
      <c r="AV123" s="37">
        <v>0</v>
      </c>
      <c r="AW123" s="37">
        <v>0</v>
      </c>
      <c r="AX123" s="37">
        <v>0</v>
      </c>
      <c r="AY123" s="37">
        <f>SUM(AN123:AX123)</f>
        <v>0</v>
      </c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  <c r="CY123" s="16"/>
      <c r="CZ123" s="16"/>
      <c r="DA123" s="16"/>
      <c r="DB123" s="16"/>
      <c r="DC123" s="16"/>
      <c r="DD123" s="16"/>
      <c r="DE123" s="16"/>
      <c r="DF123" s="16"/>
      <c r="DG123" s="16"/>
      <c r="DH123" s="16"/>
      <c r="DI123" s="16"/>
      <c r="DJ123" s="16"/>
      <c r="DK123" s="16"/>
      <c r="DL123" s="16"/>
      <c r="DM123" s="16"/>
      <c r="DN123" s="16"/>
      <c r="DO123" s="16"/>
      <c r="DP123" s="16"/>
      <c r="DQ123" s="16"/>
      <c r="DR123" s="16"/>
      <c r="DS123" s="16"/>
      <c r="DT123" s="16"/>
      <c r="DU123" s="16"/>
      <c r="DV123" s="16"/>
      <c r="DW123" s="16"/>
      <c r="DX123" s="16"/>
      <c r="DY123" s="16"/>
      <c r="DZ123" s="16"/>
      <c r="EA123" s="16"/>
      <c r="EB123" s="16"/>
      <c r="EC123" s="16"/>
      <c r="ED123" s="16"/>
      <c r="EE123" s="16"/>
      <c r="EF123" s="16"/>
      <c r="EG123" s="16"/>
      <c r="EH123" s="16"/>
      <c r="EI123" s="16"/>
      <c r="EJ123" s="16"/>
      <c r="EK123" s="16"/>
      <c r="EL123" s="16"/>
      <c r="EM123" s="16"/>
      <c r="EN123" s="16"/>
      <c r="EO123" s="16"/>
      <c r="EP123" s="16"/>
      <c r="EQ123" s="16"/>
      <c r="ER123" s="16"/>
      <c r="ES123" s="16"/>
      <c r="ET123" s="16"/>
      <c r="EU123" s="16"/>
      <c r="EV123" s="16"/>
      <c r="EW123" s="16"/>
      <c r="EX123" s="16"/>
      <c r="EY123" s="16"/>
      <c r="EZ123" s="16"/>
      <c r="FA123" s="16"/>
      <c r="FB123" s="16"/>
      <c r="FC123" s="16"/>
      <c r="FD123" s="16"/>
      <c r="FE123" s="16"/>
      <c r="FF123" s="16"/>
      <c r="FG123" s="16"/>
      <c r="FH123" s="16"/>
      <c r="FI123" s="16"/>
      <c r="FJ123" s="16"/>
      <c r="FK123" s="16"/>
      <c r="FL123" s="16"/>
      <c r="FM123" s="16"/>
      <c r="FN123" s="16"/>
      <c r="FO123" s="16"/>
    </row>
    <row r="124" spans="1:171" ht="15" customHeight="1" x14ac:dyDescent="0.35">
      <c r="A124" s="28" t="s">
        <v>199</v>
      </c>
      <c r="B124" s="29"/>
      <c r="C124" s="29" t="s">
        <v>200</v>
      </c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5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60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61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  <c r="DD124" s="16"/>
      <c r="DE124" s="16"/>
      <c r="DF124" s="16"/>
      <c r="DG124" s="16"/>
      <c r="DH124" s="16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/>
      <c r="DY124" s="16"/>
      <c r="DZ124" s="16"/>
      <c r="EA124" s="16"/>
      <c r="EB124" s="16"/>
      <c r="EC124" s="16"/>
      <c r="ED124" s="16"/>
      <c r="EE124" s="16"/>
      <c r="EF124" s="16"/>
      <c r="EG124" s="16"/>
      <c r="EH124" s="16"/>
      <c r="EI124" s="16"/>
      <c r="EJ124" s="16"/>
      <c r="EK124" s="16"/>
      <c r="EL124" s="16"/>
      <c r="EM124" s="16"/>
      <c r="EN124" s="16"/>
      <c r="EO124" s="16"/>
      <c r="EP124" s="16"/>
      <c r="EQ124" s="16"/>
      <c r="ER124" s="16"/>
      <c r="ES124" s="16"/>
      <c r="ET124" s="16"/>
      <c r="EU124" s="16"/>
      <c r="EV124" s="16"/>
      <c r="EW124" s="16"/>
      <c r="EX124" s="16"/>
      <c r="EY124" s="16"/>
      <c r="EZ124" s="16"/>
      <c r="FA124" s="16"/>
      <c r="FB124" s="16"/>
      <c r="FC124" s="16"/>
      <c r="FD124" s="16"/>
      <c r="FE124" s="16"/>
      <c r="FF124" s="16"/>
      <c r="FG124" s="16"/>
      <c r="FH124" s="16"/>
      <c r="FI124" s="16"/>
      <c r="FJ124" s="16"/>
      <c r="FK124" s="16"/>
      <c r="FL124" s="16"/>
      <c r="FM124" s="16"/>
      <c r="FN124" s="16"/>
      <c r="FO124" s="16"/>
    </row>
    <row r="125" spans="1:171" ht="15" customHeight="1" x14ac:dyDescent="0.35">
      <c r="A125" s="14" t="s">
        <v>201</v>
      </c>
      <c r="B125" s="24"/>
      <c r="C125" s="24" t="s">
        <v>202</v>
      </c>
      <c r="D125" s="37">
        <v>0</v>
      </c>
      <c r="E125" s="37">
        <v>0</v>
      </c>
      <c r="F125" s="37">
        <v>0</v>
      </c>
      <c r="G125" s="37">
        <v>0</v>
      </c>
      <c r="H125" s="37">
        <v>0</v>
      </c>
      <c r="I125" s="37">
        <v>0</v>
      </c>
      <c r="J125" s="37">
        <v>0</v>
      </c>
      <c r="K125" s="37">
        <v>0</v>
      </c>
      <c r="L125" s="37">
        <v>0</v>
      </c>
      <c r="M125" s="37">
        <v>0</v>
      </c>
      <c r="N125" s="37">
        <f>SUM(D125:M125)</f>
        <v>0</v>
      </c>
      <c r="O125" s="59"/>
      <c r="P125" s="37">
        <v>0</v>
      </c>
      <c r="Q125" s="37">
        <v>0</v>
      </c>
      <c r="R125" s="37">
        <v>0</v>
      </c>
      <c r="S125" s="37">
        <v>0</v>
      </c>
      <c r="T125" s="37">
        <v>0</v>
      </c>
      <c r="U125" s="37">
        <v>0</v>
      </c>
      <c r="V125" s="37">
        <v>0</v>
      </c>
      <c r="W125" s="37">
        <v>0</v>
      </c>
      <c r="X125" s="37">
        <v>0</v>
      </c>
      <c r="Y125" s="37">
        <v>0</v>
      </c>
      <c r="Z125" s="37">
        <f>SUM(P125:Y125)</f>
        <v>0</v>
      </c>
      <c r="AA125" s="60"/>
      <c r="AB125" s="37">
        <v>0</v>
      </c>
      <c r="AC125" s="37">
        <v>0</v>
      </c>
      <c r="AD125" s="37">
        <v>0</v>
      </c>
      <c r="AE125" s="37">
        <v>0</v>
      </c>
      <c r="AF125" s="37">
        <v>0</v>
      </c>
      <c r="AG125" s="37">
        <v>0</v>
      </c>
      <c r="AH125" s="37">
        <v>0</v>
      </c>
      <c r="AI125" s="37">
        <v>0</v>
      </c>
      <c r="AJ125" s="37">
        <v>0</v>
      </c>
      <c r="AK125" s="37">
        <v>0</v>
      </c>
      <c r="AL125" s="37">
        <f>SUM(AB125:AK125)</f>
        <v>0</v>
      </c>
      <c r="AM125" s="61"/>
      <c r="AN125" s="37">
        <v>0</v>
      </c>
      <c r="AO125" s="37">
        <v>0</v>
      </c>
      <c r="AP125" s="37">
        <v>0</v>
      </c>
      <c r="AQ125" s="37">
        <v>0</v>
      </c>
      <c r="AR125" s="37">
        <v>0</v>
      </c>
      <c r="AS125" s="37">
        <v>0</v>
      </c>
      <c r="AT125" s="37">
        <v>0</v>
      </c>
      <c r="AU125" s="37">
        <v>0</v>
      </c>
      <c r="AV125" s="37">
        <v>0</v>
      </c>
      <c r="AW125" s="37">
        <v>0</v>
      </c>
      <c r="AX125" s="37">
        <v>0</v>
      </c>
      <c r="AY125" s="37">
        <f>SUM(AN125:AX125)</f>
        <v>0</v>
      </c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  <c r="CY125" s="16"/>
      <c r="CZ125" s="16"/>
      <c r="DA125" s="16"/>
      <c r="DB125" s="16"/>
      <c r="DC125" s="16"/>
      <c r="DD125" s="16"/>
      <c r="DE125" s="16"/>
      <c r="DF125" s="16"/>
      <c r="DG125" s="16"/>
      <c r="DH125" s="16"/>
      <c r="DI125" s="16"/>
      <c r="DJ125" s="16"/>
      <c r="DK125" s="16"/>
      <c r="DL125" s="16"/>
      <c r="DM125" s="16"/>
      <c r="DN125" s="16"/>
      <c r="DO125" s="16"/>
      <c r="DP125" s="16"/>
      <c r="DQ125" s="16"/>
      <c r="DR125" s="16"/>
      <c r="DS125" s="16"/>
      <c r="DT125" s="16"/>
      <c r="DU125" s="16"/>
      <c r="DV125" s="16"/>
      <c r="DW125" s="16"/>
      <c r="DX125" s="16"/>
      <c r="DY125" s="16"/>
      <c r="DZ125" s="16"/>
      <c r="EA125" s="16"/>
      <c r="EB125" s="16"/>
      <c r="EC125" s="16"/>
      <c r="ED125" s="16"/>
      <c r="EE125" s="16"/>
      <c r="EF125" s="16"/>
      <c r="EG125" s="16"/>
      <c r="EH125" s="16"/>
      <c r="EI125" s="16"/>
      <c r="EJ125" s="16"/>
      <c r="EK125" s="16"/>
      <c r="EL125" s="16"/>
      <c r="EM125" s="16"/>
      <c r="EN125" s="16"/>
      <c r="EO125" s="16"/>
      <c r="EP125" s="16"/>
      <c r="EQ125" s="16"/>
      <c r="ER125" s="16"/>
      <c r="ES125" s="16"/>
      <c r="ET125" s="16"/>
      <c r="EU125" s="16"/>
      <c r="EV125" s="16"/>
      <c r="EW125" s="16"/>
      <c r="EX125" s="16"/>
      <c r="EY125" s="16"/>
      <c r="EZ125" s="16"/>
      <c r="FA125" s="16"/>
      <c r="FB125" s="16"/>
      <c r="FC125" s="16"/>
      <c r="FD125" s="16"/>
      <c r="FE125" s="16"/>
      <c r="FF125" s="16"/>
      <c r="FG125" s="16"/>
      <c r="FH125" s="16"/>
      <c r="FI125" s="16"/>
      <c r="FJ125" s="16"/>
      <c r="FK125" s="16"/>
      <c r="FL125" s="16"/>
      <c r="FM125" s="16"/>
      <c r="FN125" s="16"/>
      <c r="FO125" s="16"/>
    </row>
    <row r="126" spans="1:171" ht="16.5" customHeight="1" x14ac:dyDescent="0.35">
      <c r="A126" s="14" t="s">
        <v>203</v>
      </c>
      <c r="B126" s="24"/>
      <c r="C126" s="24" t="s">
        <v>204</v>
      </c>
      <c r="D126" s="37">
        <v>0</v>
      </c>
      <c r="E126" s="37">
        <v>0</v>
      </c>
      <c r="F126" s="37">
        <v>0</v>
      </c>
      <c r="G126" s="37">
        <v>0</v>
      </c>
      <c r="H126" s="37">
        <v>0</v>
      </c>
      <c r="I126" s="37">
        <v>0</v>
      </c>
      <c r="J126" s="37">
        <v>0</v>
      </c>
      <c r="K126" s="37">
        <v>0</v>
      </c>
      <c r="L126" s="37">
        <v>0</v>
      </c>
      <c r="M126" s="37">
        <v>0</v>
      </c>
      <c r="N126" s="37">
        <f t="shared" ref="N126:N134" si="98">SUM(D126:M126)</f>
        <v>0</v>
      </c>
      <c r="O126" s="59"/>
      <c r="P126" s="37">
        <v>0</v>
      </c>
      <c r="Q126" s="37">
        <v>0</v>
      </c>
      <c r="R126" s="37">
        <v>0</v>
      </c>
      <c r="S126" s="37">
        <v>0</v>
      </c>
      <c r="T126" s="37">
        <v>0</v>
      </c>
      <c r="U126" s="37">
        <v>0</v>
      </c>
      <c r="V126" s="37">
        <v>0</v>
      </c>
      <c r="W126" s="37">
        <v>0</v>
      </c>
      <c r="X126" s="37">
        <v>0</v>
      </c>
      <c r="Y126" s="37">
        <v>0</v>
      </c>
      <c r="Z126" s="37">
        <f t="shared" ref="Z126:Z134" si="99">SUM(P126:Y126)</f>
        <v>0</v>
      </c>
      <c r="AA126" s="60"/>
      <c r="AB126" s="37">
        <v>0</v>
      </c>
      <c r="AC126" s="37">
        <v>0</v>
      </c>
      <c r="AD126" s="37">
        <v>0</v>
      </c>
      <c r="AE126" s="37">
        <v>0</v>
      </c>
      <c r="AF126" s="37">
        <v>0</v>
      </c>
      <c r="AG126" s="37">
        <v>0</v>
      </c>
      <c r="AH126" s="37">
        <v>0</v>
      </c>
      <c r="AI126" s="37">
        <v>0</v>
      </c>
      <c r="AJ126" s="37">
        <v>0</v>
      </c>
      <c r="AK126" s="37">
        <v>0</v>
      </c>
      <c r="AL126" s="37">
        <f t="shared" ref="AL126:AL134" si="100">SUM(AB126:AK126)</f>
        <v>0</v>
      </c>
      <c r="AM126" s="61"/>
      <c r="AN126" s="37">
        <v>0</v>
      </c>
      <c r="AO126" s="37">
        <v>0</v>
      </c>
      <c r="AP126" s="37">
        <v>0</v>
      </c>
      <c r="AQ126" s="37">
        <v>0</v>
      </c>
      <c r="AR126" s="37">
        <v>0</v>
      </c>
      <c r="AS126" s="37">
        <v>0</v>
      </c>
      <c r="AT126" s="37">
        <v>0</v>
      </c>
      <c r="AU126" s="37">
        <v>0</v>
      </c>
      <c r="AV126" s="37">
        <v>0</v>
      </c>
      <c r="AW126" s="37">
        <v>0</v>
      </c>
      <c r="AX126" s="37">
        <v>0</v>
      </c>
      <c r="AY126" s="37">
        <f t="shared" ref="AY126:AY134" si="101">SUM(AN126:AX126)</f>
        <v>0</v>
      </c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  <c r="CY126" s="16"/>
      <c r="CZ126" s="16"/>
      <c r="DA126" s="16"/>
      <c r="DB126" s="16"/>
      <c r="DC126" s="16"/>
      <c r="DD126" s="16"/>
      <c r="DE126" s="16"/>
      <c r="DF126" s="16"/>
      <c r="DG126" s="16"/>
      <c r="DH126" s="16"/>
      <c r="DI126" s="16"/>
      <c r="DJ126" s="16"/>
      <c r="DK126" s="16"/>
      <c r="DL126" s="16"/>
      <c r="DM126" s="16"/>
      <c r="DN126" s="16"/>
      <c r="DO126" s="16"/>
      <c r="DP126" s="16"/>
      <c r="DQ126" s="16"/>
      <c r="DR126" s="16"/>
      <c r="DS126" s="16"/>
      <c r="DT126" s="16"/>
      <c r="DU126" s="16"/>
      <c r="DV126" s="16"/>
      <c r="DW126" s="16"/>
      <c r="DX126" s="16"/>
      <c r="DY126" s="16"/>
      <c r="DZ126" s="16"/>
      <c r="EA126" s="16"/>
      <c r="EB126" s="16"/>
      <c r="EC126" s="16"/>
      <c r="ED126" s="16"/>
      <c r="EE126" s="16"/>
      <c r="EF126" s="16"/>
      <c r="EG126" s="16"/>
      <c r="EH126" s="16"/>
      <c r="EI126" s="16"/>
      <c r="EJ126" s="16"/>
      <c r="EK126" s="16"/>
      <c r="EL126" s="16"/>
      <c r="EM126" s="16"/>
      <c r="EN126" s="16"/>
      <c r="EO126" s="16"/>
      <c r="EP126" s="16"/>
      <c r="EQ126" s="16"/>
      <c r="ER126" s="16"/>
      <c r="ES126" s="16"/>
      <c r="ET126" s="16"/>
      <c r="EU126" s="16"/>
      <c r="EV126" s="16"/>
      <c r="EW126" s="16"/>
      <c r="EX126" s="16"/>
      <c r="EY126" s="16"/>
      <c r="EZ126" s="16"/>
      <c r="FA126" s="16"/>
      <c r="FB126" s="16"/>
      <c r="FC126" s="16"/>
      <c r="FD126" s="16"/>
      <c r="FE126" s="16"/>
      <c r="FF126" s="16"/>
      <c r="FG126" s="16"/>
      <c r="FH126" s="16"/>
      <c r="FI126" s="16"/>
      <c r="FJ126" s="16"/>
      <c r="FK126" s="16"/>
      <c r="FL126" s="16"/>
      <c r="FM126" s="16"/>
      <c r="FN126" s="16"/>
      <c r="FO126" s="16"/>
    </row>
    <row r="127" spans="1:171" ht="15" customHeight="1" x14ac:dyDescent="0.35">
      <c r="A127" s="14" t="s">
        <v>205</v>
      </c>
      <c r="B127" s="24"/>
      <c r="C127" s="24" t="s">
        <v>206</v>
      </c>
      <c r="D127" s="37">
        <v>0</v>
      </c>
      <c r="E127" s="37">
        <v>0</v>
      </c>
      <c r="F127" s="37">
        <v>0</v>
      </c>
      <c r="G127" s="37">
        <v>0</v>
      </c>
      <c r="H127" s="37">
        <v>0</v>
      </c>
      <c r="I127" s="37">
        <v>0</v>
      </c>
      <c r="J127" s="37">
        <v>0</v>
      </c>
      <c r="K127" s="37">
        <v>0</v>
      </c>
      <c r="L127" s="37">
        <v>0</v>
      </c>
      <c r="M127" s="37">
        <v>0</v>
      </c>
      <c r="N127" s="37">
        <f t="shared" si="98"/>
        <v>0</v>
      </c>
      <c r="O127" s="59"/>
      <c r="P127" s="37">
        <v>0</v>
      </c>
      <c r="Q127" s="37">
        <v>0</v>
      </c>
      <c r="R127" s="37">
        <v>0</v>
      </c>
      <c r="S127" s="37">
        <v>0</v>
      </c>
      <c r="T127" s="37">
        <v>0</v>
      </c>
      <c r="U127" s="37">
        <v>0</v>
      </c>
      <c r="V127" s="37">
        <v>0</v>
      </c>
      <c r="W127" s="37">
        <v>0</v>
      </c>
      <c r="X127" s="37">
        <v>0</v>
      </c>
      <c r="Y127" s="37">
        <v>0</v>
      </c>
      <c r="Z127" s="37">
        <f t="shared" si="99"/>
        <v>0</v>
      </c>
      <c r="AA127" s="60"/>
      <c r="AB127" s="37">
        <v>0</v>
      </c>
      <c r="AC127" s="37">
        <v>0</v>
      </c>
      <c r="AD127" s="37">
        <v>0</v>
      </c>
      <c r="AE127" s="37">
        <v>0</v>
      </c>
      <c r="AF127" s="37">
        <v>0</v>
      </c>
      <c r="AG127" s="37">
        <v>0</v>
      </c>
      <c r="AH127" s="37">
        <v>0</v>
      </c>
      <c r="AI127" s="37">
        <v>0</v>
      </c>
      <c r="AJ127" s="37">
        <v>0</v>
      </c>
      <c r="AK127" s="37">
        <v>0</v>
      </c>
      <c r="AL127" s="37">
        <f t="shared" si="100"/>
        <v>0</v>
      </c>
      <c r="AM127" s="61"/>
      <c r="AN127" s="37">
        <v>0</v>
      </c>
      <c r="AO127" s="37">
        <v>0</v>
      </c>
      <c r="AP127" s="37">
        <v>0</v>
      </c>
      <c r="AQ127" s="37">
        <v>0</v>
      </c>
      <c r="AR127" s="37">
        <v>0</v>
      </c>
      <c r="AS127" s="37">
        <v>0</v>
      </c>
      <c r="AT127" s="37">
        <v>0</v>
      </c>
      <c r="AU127" s="37">
        <v>0</v>
      </c>
      <c r="AV127" s="37">
        <v>0</v>
      </c>
      <c r="AW127" s="37">
        <v>0</v>
      </c>
      <c r="AX127" s="37">
        <v>0</v>
      </c>
      <c r="AY127" s="37">
        <f t="shared" si="101"/>
        <v>0</v>
      </c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  <c r="CY127" s="16"/>
      <c r="CZ127" s="16"/>
      <c r="DA127" s="16"/>
      <c r="DB127" s="16"/>
      <c r="DC127" s="16"/>
      <c r="DD127" s="16"/>
      <c r="DE127" s="16"/>
      <c r="DF127" s="16"/>
      <c r="DG127" s="16"/>
      <c r="DH127" s="16"/>
      <c r="DI127" s="16"/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/>
      <c r="DY127" s="16"/>
      <c r="DZ127" s="16"/>
      <c r="EA127" s="16"/>
      <c r="EB127" s="16"/>
      <c r="EC127" s="16"/>
      <c r="ED127" s="16"/>
      <c r="EE127" s="16"/>
      <c r="EF127" s="16"/>
      <c r="EG127" s="16"/>
      <c r="EH127" s="16"/>
      <c r="EI127" s="16"/>
      <c r="EJ127" s="16"/>
      <c r="EK127" s="16"/>
      <c r="EL127" s="16"/>
      <c r="EM127" s="16"/>
      <c r="EN127" s="16"/>
      <c r="EO127" s="16"/>
      <c r="EP127" s="16"/>
      <c r="EQ127" s="16"/>
      <c r="ER127" s="16"/>
      <c r="ES127" s="16"/>
      <c r="ET127" s="16"/>
      <c r="EU127" s="16"/>
      <c r="EV127" s="16"/>
      <c r="EW127" s="16"/>
      <c r="EX127" s="16"/>
      <c r="EY127" s="16"/>
      <c r="EZ127" s="16"/>
      <c r="FA127" s="16"/>
      <c r="FB127" s="16"/>
      <c r="FC127" s="16"/>
      <c r="FD127" s="16"/>
      <c r="FE127" s="16"/>
      <c r="FF127" s="16"/>
      <c r="FG127" s="16"/>
      <c r="FH127" s="16"/>
      <c r="FI127" s="16"/>
      <c r="FJ127" s="16"/>
      <c r="FK127" s="16"/>
      <c r="FL127" s="16"/>
      <c r="FM127" s="16"/>
      <c r="FN127" s="16"/>
      <c r="FO127" s="16"/>
    </row>
    <row r="128" spans="1:171" ht="15" customHeight="1" x14ac:dyDescent="0.35">
      <c r="A128" s="14" t="s">
        <v>207</v>
      </c>
      <c r="B128" s="24"/>
      <c r="C128" s="24" t="s">
        <v>208</v>
      </c>
      <c r="D128" s="37">
        <v>0</v>
      </c>
      <c r="E128" s="37">
        <v>0</v>
      </c>
      <c r="F128" s="37">
        <v>0</v>
      </c>
      <c r="G128" s="37">
        <v>0</v>
      </c>
      <c r="H128" s="37">
        <v>0</v>
      </c>
      <c r="I128" s="37">
        <v>0</v>
      </c>
      <c r="J128" s="37">
        <v>0</v>
      </c>
      <c r="K128" s="37">
        <v>0</v>
      </c>
      <c r="L128" s="37">
        <v>0</v>
      </c>
      <c r="M128" s="37">
        <v>0</v>
      </c>
      <c r="N128" s="37">
        <f t="shared" si="98"/>
        <v>0</v>
      </c>
      <c r="O128" s="59"/>
      <c r="P128" s="37">
        <v>0</v>
      </c>
      <c r="Q128" s="37">
        <v>0</v>
      </c>
      <c r="R128" s="37">
        <v>0</v>
      </c>
      <c r="S128" s="37">
        <v>0</v>
      </c>
      <c r="T128" s="37">
        <v>0</v>
      </c>
      <c r="U128" s="37">
        <v>0</v>
      </c>
      <c r="V128" s="37">
        <v>0</v>
      </c>
      <c r="W128" s="37">
        <v>0</v>
      </c>
      <c r="X128" s="37">
        <v>0</v>
      </c>
      <c r="Y128" s="37">
        <v>0</v>
      </c>
      <c r="Z128" s="37">
        <f t="shared" si="99"/>
        <v>0</v>
      </c>
      <c r="AA128" s="60"/>
      <c r="AB128" s="37">
        <v>0</v>
      </c>
      <c r="AC128" s="37">
        <v>0</v>
      </c>
      <c r="AD128" s="37">
        <v>0</v>
      </c>
      <c r="AE128" s="37">
        <v>0</v>
      </c>
      <c r="AF128" s="37">
        <v>0</v>
      </c>
      <c r="AG128" s="37">
        <v>0</v>
      </c>
      <c r="AH128" s="37">
        <v>0</v>
      </c>
      <c r="AI128" s="37">
        <v>0</v>
      </c>
      <c r="AJ128" s="37">
        <v>0</v>
      </c>
      <c r="AK128" s="37">
        <v>0</v>
      </c>
      <c r="AL128" s="37">
        <f t="shared" si="100"/>
        <v>0</v>
      </c>
      <c r="AM128" s="61"/>
      <c r="AN128" s="37">
        <v>0</v>
      </c>
      <c r="AO128" s="37">
        <v>0</v>
      </c>
      <c r="AP128" s="37">
        <v>0</v>
      </c>
      <c r="AQ128" s="37">
        <v>0</v>
      </c>
      <c r="AR128" s="37">
        <v>0</v>
      </c>
      <c r="AS128" s="37">
        <v>0</v>
      </c>
      <c r="AT128" s="37">
        <v>0</v>
      </c>
      <c r="AU128" s="37">
        <v>0</v>
      </c>
      <c r="AV128" s="37">
        <v>0</v>
      </c>
      <c r="AW128" s="37">
        <v>0</v>
      </c>
      <c r="AX128" s="37">
        <v>0</v>
      </c>
      <c r="AY128" s="37">
        <f t="shared" si="101"/>
        <v>0</v>
      </c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  <c r="CU128" s="16"/>
      <c r="CV128" s="16"/>
      <c r="CW128" s="16"/>
      <c r="CX128" s="16"/>
      <c r="CY128" s="16"/>
      <c r="CZ128" s="16"/>
      <c r="DA128" s="16"/>
      <c r="DB128" s="16"/>
      <c r="DC128" s="16"/>
      <c r="DD128" s="16"/>
      <c r="DE128" s="16"/>
      <c r="DF128" s="16"/>
      <c r="DG128" s="16"/>
      <c r="DH128" s="16"/>
      <c r="DI128" s="16"/>
      <c r="DJ128" s="16"/>
      <c r="DK128" s="16"/>
      <c r="DL128" s="16"/>
      <c r="DM128" s="16"/>
      <c r="DN128" s="16"/>
      <c r="DO128" s="16"/>
      <c r="DP128" s="16"/>
      <c r="DQ128" s="16"/>
      <c r="DR128" s="16"/>
      <c r="DS128" s="16"/>
      <c r="DT128" s="16"/>
      <c r="DU128" s="16"/>
      <c r="DV128" s="16"/>
      <c r="DW128" s="16"/>
      <c r="DX128" s="16"/>
      <c r="DY128" s="16"/>
      <c r="DZ128" s="16"/>
      <c r="EA128" s="16"/>
      <c r="EB128" s="16"/>
      <c r="EC128" s="16"/>
      <c r="ED128" s="16"/>
      <c r="EE128" s="16"/>
      <c r="EF128" s="16"/>
      <c r="EG128" s="16"/>
      <c r="EH128" s="16"/>
      <c r="EI128" s="16"/>
      <c r="EJ128" s="16"/>
      <c r="EK128" s="16"/>
      <c r="EL128" s="16"/>
      <c r="EM128" s="16"/>
      <c r="EN128" s="16"/>
      <c r="EO128" s="16"/>
      <c r="EP128" s="16"/>
      <c r="EQ128" s="16"/>
      <c r="ER128" s="16"/>
      <c r="ES128" s="16"/>
      <c r="ET128" s="16"/>
      <c r="EU128" s="16"/>
      <c r="EV128" s="16"/>
      <c r="EW128" s="16"/>
      <c r="EX128" s="16"/>
      <c r="EY128" s="16"/>
      <c r="EZ128" s="16"/>
      <c r="FA128" s="16"/>
      <c r="FB128" s="16"/>
      <c r="FC128" s="16"/>
      <c r="FD128" s="16"/>
      <c r="FE128" s="16"/>
      <c r="FF128" s="16"/>
      <c r="FG128" s="16"/>
      <c r="FH128" s="16"/>
      <c r="FI128" s="16"/>
      <c r="FJ128" s="16"/>
      <c r="FK128" s="16"/>
      <c r="FL128" s="16"/>
      <c r="FM128" s="16"/>
      <c r="FN128" s="16"/>
      <c r="FO128" s="16"/>
    </row>
    <row r="129" spans="1:171" ht="15" customHeight="1" x14ac:dyDescent="0.35">
      <c r="A129" s="14" t="s">
        <v>209</v>
      </c>
      <c r="B129" s="24"/>
      <c r="C129" s="24" t="s">
        <v>92</v>
      </c>
      <c r="D129" s="37">
        <v>0</v>
      </c>
      <c r="E129" s="37">
        <v>0</v>
      </c>
      <c r="F129" s="37">
        <v>0</v>
      </c>
      <c r="G129" s="37">
        <v>0</v>
      </c>
      <c r="H129" s="37">
        <v>0</v>
      </c>
      <c r="I129" s="37">
        <v>0</v>
      </c>
      <c r="J129" s="37">
        <v>0</v>
      </c>
      <c r="K129" s="37">
        <v>0</v>
      </c>
      <c r="L129" s="37">
        <v>0</v>
      </c>
      <c r="M129" s="37">
        <v>0</v>
      </c>
      <c r="N129" s="37">
        <f t="shared" si="98"/>
        <v>0</v>
      </c>
      <c r="O129" s="59"/>
      <c r="P129" s="37">
        <v>0</v>
      </c>
      <c r="Q129" s="37">
        <v>0</v>
      </c>
      <c r="R129" s="37">
        <v>0</v>
      </c>
      <c r="S129" s="37">
        <v>0</v>
      </c>
      <c r="T129" s="37">
        <v>0</v>
      </c>
      <c r="U129" s="37">
        <v>0</v>
      </c>
      <c r="V129" s="37">
        <v>0</v>
      </c>
      <c r="W129" s="37">
        <v>0</v>
      </c>
      <c r="X129" s="37">
        <v>0</v>
      </c>
      <c r="Y129" s="37">
        <v>0</v>
      </c>
      <c r="Z129" s="37">
        <f t="shared" si="99"/>
        <v>0</v>
      </c>
      <c r="AA129" s="60"/>
      <c r="AB129" s="37">
        <v>0</v>
      </c>
      <c r="AC129" s="37">
        <v>0</v>
      </c>
      <c r="AD129" s="37">
        <v>0</v>
      </c>
      <c r="AE129" s="37">
        <v>0</v>
      </c>
      <c r="AF129" s="37">
        <v>0</v>
      </c>
      <c r="AG129" s="37">
        <v>0</v>
      </c>
      <c r="AH129" s="37">
        <v>0</v>
      </c>
      <c r="AI129" s="37">
        <v>0</v>
      </c>
      <c r="AJ129" s="37">
        <v>0</v>
      </c>
      <c r="AK129" s="37">
        <v>0</v>
      </c>
      <c r="AL129" s="37">
        <f t="shared" si="100"/>
        <v>0</v>
      </c>
      <c r="AM129" s="61"/>
      <c r="AN129" s="37">
        <v>0</v>
      </c>
      <c r="AO129" s="37">
        <v>0</v>
      </c>
      <c r="AP129" s="37">
        <v>0</v>
      </c>
      <c r="AQ129" s="37">
        <v>0</v>
      </c>
      <c r="AR129" s="37">
        <v>0</v>
      </c>
      <c r="AS129" s="37">
        <v>0</v>
      </c>
      <c r="AT129" s="37">
        <v>0</v>
      </c>
      <c r="AU129" s="37">
        <v>0</v>
      </c>
      <c r="AV129" s="37">
        <v>0</v>
      </c>
      <c r="AW129" s="37">
        <v>0</v>
      </c>
      <c r="AX129" s="37">
        <v>0</v>
      </c>
      <c r="AY129" s="37">
        <f t="shared" si="101"/>
        <v>0</v>
      </c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16"/>
      <c r="CQ129" s="16"/>
      <c r="CR129" s="16"/>
      <c r="CS129" s="16"/>
      <c r="CT129" s="16"/>
      <c r="CU129" s="16"/>
      <c r="CV129" s="16"/>
      <c r="CW129" s="16"/>
      <c r="CX129" s="16"/>
      <c r="CY129" s="16"/>
      <c r="CZ129" s="16"/>
      <c r="DA129" s="16"/>
      <c r="DB129" s="16"/>
      <c r="DC129" s="16"/>
      <c r="DD129" s="16"/>
      <c r="DE129" s="16"/>
      <c r="DF129" s="16"/>
      <c r="DG129" s="16"/>
      <c r="DH129" s="16"/>
      <c r="DI129" s="16"/>
      <c r="DJ129" s="16"/>
      <c r="DK129" s="16"/>
      <c r="DL129" s="16"/>
      <c r="DM129" s="16"/>
      <c r="DN129" s="16"/>
      <c r="DO129" s="16"/>
      <c r="DP129" s="16"/>
      <c r="DQ129" s="16"/>
      <c r="DR129" s="16"/>
      <c r="DS129" s="16"/>
      <c r="DT129" s="16"/>
      <c r="DU129" s="16"/>
      <c r="DV129" s="16"/>
      <c r="DW129" s="16"/>
      <c r="DX129" s="16"/>
      <c r="DY129" s="16"/>
      <c r="DZ129" s="16"/>
      <c r="EA129" s="16"/>
      <c r="EB129" s="16"/>
      <c r="EC129" s="16"/>
      <c r="ED129" s="16"/>
      <c r="EE129" s="16"/>
      <c r="EF129" s="16"/>
      <c r="EG129" s="16"/>
      <c r="EH129" s="16"/>
      <c r="EI129" s="16"/>
      <c r="EJ129" s="16"/>
      <c r="EK129" s="16"/>
      <c r="EL129" s="16"/>
      <c r="EM129" s="16"/>
      <c r="EN129" s="16"/>
      <c r="EO129" s="16"/>
      <c r="EP129" s="16"/>
      <c r="EQ129" s="16"/>
      <c r="ER129" s="16"/>
      <c r="ES129" s="16"/>
      <c r="ET129" s="16"/>
      <c r="EU129" s="16"/>
      <c r="EV129" s="16"/>
      <c r="EW129" s="16"/>
      <c r="EX129" s="16"/>
      <c r="EY129" s="16"/>
      <c r="EZ129" s="16"/>
      <c r="FA129" s="16"/>
      <c r="FB129" s="16"/>
      <c r="FC129" s="16"/>
      <c r="FD129" s="16"/>
      <c r="FE129" s="16"/>
      <c r="FF129" s="16"/>
      <c r="FG129" s="16"/>
      <c r="FH129" s="16"/>
      <c r="FI129" s="16"/>
      <c r="FJ129" s="16"/>
      <c r="FK129" s="16"/>
      <c r="FL129" s="16"/>
      <c r="FM129" s="16"/>
      <c r="FN129" s="16"/>
      <c r="FO129" s="16"/>
    </row>
    <row r="130" spans="1:171" ht="15" customHeight="1" x14ac:dyDescent="0.35">
      <c r="A130" s="14" t="s">
        <v>210</v>
      </c>
      <c r="B130" s="24"/>
      <c r="C130" s="24" t="s">
        <v>211</v>
      </c>
      <c r="D130" s="37">
        <v>0</v>
      </c>
      <c r="E130" s="37">
        <v>0</v>
      </c>
      <c r="F130" s="37">
        <v>0</v>
      </c>
      <c r="G130" s="37">
        <v>0</v>
      </c>
      <c r="H130" s="37">
        <v>0</v>
      </c>
      <c r="I130" s="37">
        <v>0</v>
      </c>
      <c r="J130" s="37">
        <v>0</v>
      </c>
      <c r="K130" s="37">
        <v>0</v>
      </c>
      <c r="L130" s="37">
        <v>0</v>
      </c>
      <c r="M130" s="37">
        <v>0</v>
      </c>
      <c r="N130" s="37">
        <f t="shared" si="98"/>
        <v>0</v>
      </c>
      <c r="O130" s="59"/>
      <c r="P130" s="37">
        <v>0</v>
      </c>
      <c r="Q130" s="37">
        <v>0</v>
      </c>
      <c r="R130" s="37">
        <v>0</v>
      </c>
      <c r="S130" s="37">
        <v>0</v>
      </c>
      <c r="T130" s="37">
        <v>0</v>
      </c>
      <c r="U130" s="37">
        <v>0</v>
      </c>
      <c r="V130" s="37">
        <v>0</v>
      </c>
      <c r="W130" s="37">
        <v>0</v>
      </c>
      <c r="X130" s="37">
        <v>0</v>
      </c>
      <c r="Y130" s="37">
        <v>0</v>
      </c>
      <c r="Z130" s="37">
        <f t="shared" si="99"/>
        <v>0</v>
      </c>
      <c r="AA130" s="60"/>
      <c r="AB130" s="37">
        <v>0</v>
      </c>
      <c r="AC130" s="37">
        <v>0</v>
      </c>
      <c r="AD130" s="37">
        <v>0</v>
      </c>
      <c r="AE130" s="37">
        <v>0</v>
      </c>
      <c r="AF130" s="37">
        <v>0</v>
      </c>
      <c r="AG130" s="37">
        <v>0</v>
      </c>
      <c r="AH130" s="37">
        <v>0</v>
      </c>
      <c r="AI130" s="37">
        <v>0</v>
      </c>
      <c r="AJ130" s="37">
        <v>0</v>
      </c>
      <c r="AK130" s="37">
        <v>0</v>
      </c>
      <c r="AL130" s="37">
        <f t="shared" si="100"/>
        <v>0</v>
      </c>
      <c r="AM130" s="61"/>
      <c r="AN130" s="37">
        <v>0</v>
      </c>
      <c r="AO130" s="37">
        <v>0</v>
      </c>
      <c r="AP130" s="37">
        <v>0</v>
      </c>
      <c r="AQ130" s="37">
        <v>0</v>
      </c>
      <c r="AR130" s="37">
        <v>0</v>
      </c>
      <c r="AS130" s="37">
        <v>0</v>
      </c>
      <c r="AT130" s="37">
        <v>0</v>
      </c>
      <c r="AU130" s="37">
        <v>0</v>
      </c>
      <c r="AV130" s="37">
        <v>0</v>
      </c>
      <c r="AW130" s="37">
        <v>0</v>
      </c>
      <c r="AX130" s="37">
        <v>0</v>
      </c>
      <c r="AY130" s="37">
        <f t="shared" si="101"/>
        <v>0</v>
      </c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  <c r="CO130" s="16"/>
      <c r="CP130" s="16"/>
      <c r="CQ130" s="16"/>
      <c r="CR130" s="16"/>
      <c r="CS130" s="16"/>
      <c r="CT130" s="16"/>
      <c r="CU130" s="16"/>
      <c r="CV130" s="16"/>
      <c r="CW130" s="16"/>
      <c r="CX130" s="16"/>
      <c r="CY130" s="16"/>
      <c r="CZ130" s="16"/>
      <c r="DA130" s="16"/>
      <c r="DB130" s="16"/>
      <c r="DC130" s="16"/>
      <c r="DD130" s="16"/>
      <c r="DE130" s="16"/>
      <c r="DF130" s="16"/>
      <c r="DG130" s="16"/>
      <c r="DH130" s="16"/>
      <c r="DI130" s="16"/>
      <c r="DJ130" s="16"/>
      <c r="DK130" s="16"/>
      <c r="DL130" s="16"/>
      <c r="DM130" s="16"/>
      <c r="DN130" s="16"/>
      <c r="DO130" s="16"/>
      <c r="DP130" s="16"/>
      <c r="DQ130" s="16"/>
      <c r="DR130" s="16"/>
      <c r="DS130" s="16"/>
      <c r="DT130" s="16"/>
      <c r="DU130" s="16"/>
      <c r="DV130" s="16"/>
      <c r="DW130" s="16"/>
      <c r="DX130" s="16"/>
      <c r="DY130" s="16"/>
      <c r="DZ130" s="16"/>
      <c r="EA130" s="16"/>
      <c r="EB130" s="16"/>
      <c r="EC130" s="16"/>
      <c r="ED130" s="16"/>
      <c r="EE130" s="16"/>
      <c r="EF130" s="16"/>
      <c r="EG130" s="16"/>
      <c r="EH130" s="16"/>
      <c r="EI130" s="16"/>
      <c r="EJ130" s="16"/>
      <c r="EK130" s="16"/>
      <c r="EL130" s="16"/>
      <c r="EM130" s="16"/>
      <c r="EN130" s="16"/>
      <c r="EO130" s="16"/>
      <c r="EP130" s="16"/>
      <c r="EQ130" s="16"/>
      <c r="ER130" s="16"/>
      <c r="ES130" s="16"/>
      <c r="ET130" s="16"/>
      <c r="EU130" s="16"/>
      <c r="EV130" s="16"/>
      <c r="EW130" s="16"/>
      <c r="EX130" s="16"/>
      <c r="EY130" s="16"/>
      <c r="EZ130" s="16"/>
      <c r="FA130" s="16"/>
      <c r="FB130" s="16"/>
      <c r="FC130" s="16"/>
      <c r="FD130" s="16"/>
      <c r="FE130" s="16"/>
      <c r="FF130" s="16"/>
      <c r="FG130" s="16"/>
      <c r="FH130" s="16"/>
      <c r="FI130" s="16"/>
      <c r="FJ130" s="16"/>
      <c r="FK130" s="16"/>
      <c r="FL130" s="16"/>
      <c r="FM130" s="16"/>
      <c r="FN130" s="16"/>
      <c r="FO130" s="16"/>
    </row>
    <row r="131" spans="1:171" ht="15" customHeight="1" x14ac:dyDescent="0.35">
      <c r="A131" s="14" t="s">
        <v>212</v>
      </c>
      <c r="B131" s="24"/>
      <c r="C131" s="24" t="s">
        <v>213</v>
      </c>
      <c r="D131" s="37">
        <v>0</v>
      </c>
      <c r="E131" s="37">
        <v>0</v>
      </c>
      <c r="F131" s="37">
        <v>0</v>
      </c>
      <c r="G131" s="37">
        <v>0</v>
      </c>
      <c r="H131" s="37">
        <v>0</v>
      </c>
      <c r="I131" s="37">
        <v>0</v>
      </c>
      <c r="J131" s="37">
        <v>0</v>
      </c>
      <c r="K131" s="37">
        <v>0</v>
      </c>
      <c r="L131" s="37">
        <v>0</v>
      </c>
      <c r="M131" s="37">
        <v>0</v>
      </c>
      <c r="N131" s="37">
        <f t="shared" si="98"/>
        <v>0</v>
      </c>
      <c r="O131" s="59"/>
      <c r="P131" s="37">
        <v>0</v>
      </c>
      <c r="Q131" s="37">
        <v>0</v>
      </c>
      <c r="R131" s="37">
        <v>0</v>
      </c>
      <c r="S131" s="37">
        <v>0</v>
      </c>
      <c r="T131" s="37">
        <v>0</v>
      </c>
      <c r="U131" s="37">
        <v>0</v>
      </c>
      <c r="V131" s="37">
        <v>0</v>
      </c>
      <c r="W131" s="37">
        <v>0</v>
      </c>
      <c r="X131" s="37">
        <v>0</v>
      </c>
      <c r="Y131" s="37">
        <v>0</v>
      </c>
      <c r="Z131" s="37">
        <f t="shared" si="99"/>
        <v>0</v>
      </c>
      <c r="AA131" s="60"/>
      <c r="AB131" s="37">
        <v>0</v>
      </c>
      <c r="AC131" s="37">
        <v>0</v>
      </c>
      <c r="AD131" s="37">
        <v>0</v>
      </c>
      <c r="AE131" s="37">
        <v>0</v>
      </c>
      <c r="AF131" s="37">
        <v>0</v>
      </c>
      <c r="AG131" s="37">
        <v>0</v>
      </c>
      <c r="AH131" s="37">
        <v>0</v>
      </c>
      <c r="AI131" s="37">
        <v>0</v>
      </c>
      <c r="AJ131" s="37">
        <v>0</v>
      </c>
      <c r="AK131" s="37">
        <v>0</v>
      </c>
      <c r="AL131" s="37">
        <f t="shared" si="100"/>
        <v>0</v>
      </c>
      <c r="AM131" s="61"/>
      <c r="AN131" s="37">
        <v>0</v>
      </c>
      <c r="AO131" s="37">
        <v>0</v>
      </c>
      <c r="AP131" s="37">
        <v>0</v>
      </c>
      <c r="AQ131" s="37">
        <v>0</v>
      </c>
      <c r="AR131" s="37">
        <v>0</v>
      </c>
      <c r="AS131" s="37">
        <v>0</v>
      </c>
      <c r="AT131" s="37">
        <v>0</v>
      </c>
      <c r="AU131" s="37">
        <v>0</v>
      </c>
      <c r="AV131" s="37">
        <v>0</v>
      </c>
      <c r="AW131" s="37">
        <v>0</v>
      </c>
      <c r="AX131" s="37">
        <v>0</v>
      </c>
      <c r="AY131" s="37">
        <f t="shared" si="101"/>
        <v>0</v>
      </c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  <c r="CY131" s="16"/>
      <c r="CZ131" s="16"/>
      <c r="DA131" s="16"/>
      <c r="DB131" s="16"/>
      <c r="DC131" s="16"/>
      <c r="DD131" s="16"/>
      <c r="DE131" s="16"/>
      <c r="DF131" s="16"/>
      <c r="DG131" s="16"/>
      <c r="DH131" s="16"/>
      <c r="DI131" s="16"/>
      <c r="DJ131" s="16"/>
      <c r="DK131" s="16"/>
      <c r="DL131" s="16"/>
      <c r="DM131" s="16"/>
      <c r="DN131" s="16"/>
      <c r="DO131" s="16"/>
      <c r="DP131" s="16"/>
      <c r="DQ131" s="16"/>
      <c r="DR131" s="16"/>
      <c r="DS131" s="16"/>
      <c r="DT131" s="16"/>
      <c r="DU131" s="16"/>
      <c r="DV131" s="16"/>
      <c r="DW131" s="16"/>
      <c r="DX131" s="16"/>
      <c r="DY131" s="16"/>
      <c r="DZ131" s="16"/>
      <c r="EA131" s="16"/>
      <c r="EB131" s="16"/>
      <c r="EC131" s="16"/>
      <c r="ED131" s="16"/>
      <c r="EE131" s="16"/>
      <c r="EF131" s="16"/>
      <c r="EG131" s="16"/>
      <c r="EH131" s="16"/>
      <c r="EI131" s="16"/>
      <c r="EJ131" s="16"/>
      <c r="EK131" s="16"/>
      <c r="EL131" s="16"/>
      <c r="EM131" s="16"/>
      <c r="EN131" s="16"/>
      <c r="EO131" s="16"/>
      <c r="EP131" s="16"/>
      <c r="EQ131" s="16"/>
      <c r="ER131" s="16"/>
      <c r="ES131" s="16"/>
      <c r="ET131" s="16"/>
      <c r="EU131" s="16"/>
      <c r="EV131" s="16"/>
      <c r="EW131" s="16"/>
      <c r="EX131" s="16"/>
      <c r="EY131" s="16"/>
      <c r="EZ131" s="16"/>
      <c r="FA131" s="16"/>
      <c r="FB131" s="16"/>
      <c r="FC131" s="16"/>
      <c r="FD131" s="16"/>
      <c r="FE131" s="16"/>
      <c r="FF131" s="16"/>
      <c r="FG131" s="16"/>
      <c r="FH131" s="16"/>
      <c r="FI131" s="16"/>
      <c r="FJ131" s="16"/>
      <c r="FK131" s="16"/>
      <c r="FL131" s="16"/>
      <c r="FM131" s="16"/>
      <c r="FN131" s="16"/>
      <c r="FO131" s="16"/>
    </row>
    <row r="132" spans="1:171" ht="15" customHeight="1" x14ac:dyDescent="0.35">
      <c r="A132" s="32" t="s">
        <v>214</v>
      </c>
      <c r="B132" s="24"/>
      <c r="C132" s="25" t="s">
        <v>215</v>
      </c>
      <c r="D132" s="37">
        <v>0</v>
      </c>
      <c r="E132" s="37">
        <v>0</v>
      </c>
      <c r="F132" s="37">
        <v>0</v>
      </c>
      <c r="G132" s="37">
        <v>0</v>
      </c>
      <c r="H132" s="37">
        <v>0</v>
      </c>
      <c r="I132" s="37">
        <v>0</v>
      </c>
      <c r="J132" s="37">
        <v>0</v>
      </c>
      <c r="K132" s="37">
        <v>0</v>
      </c>
      <c r="L132" s="37">
        <v>0</v>
      </c>
      <c r="M132" s="37">
        <v>0</v>
      </c>
      <c r="N132" s="37">
        <f t="shared" si="98"/>
        <v>0</v>
      </c>
      <c r="O132" s="59"/>
      <c r="P132" s="37">
        <v>0</v>
      </c>
      <c r="Q132" s="37">
        <v>0</v>
      </c>
      <c r="R132" s="37">
        <v>0</v>
      </c>
      <c r="S132" s="37">
        <v>0</v>
      </c>
      <c r="T132" s="37">
        <v>0</v>
      </c>
      <c r="U132" s="37">
        <v>0</v>
      </c>
      <c r="V132" s="37">
        <v>0</v>
      </c>
      <c r="W132" s="37">
        <v>0</v>
      </c>
      <c r="X132" s="37">
        <v>0</v>
      </c>
      <c r="Y132" s="37">
        <v>0</v>
      </c>
      <c r="Z132" s="37">
        <f t="shared" si="99"/>
        <v>0</v>
      </c>
      <c r="AA132" s="60"/>
      <c r="AB132" s="37">
        <v>0</v>
      </c>
      <c r="AC132" s="37">
        <v>0</v>
      </c>
      <c r="AD132" s="37">
        <v>0</v>
      </c>
      <c r="AE132" s="37">
        <v>0</v>
      </c>
      <c r="AF132" s="37">
        <v>0</v>
      </c>
      <c r="AG132" s="37">
        <v>0</v>
      </c>
      <c r="AH132" s="37">
        <v>0</v>
      </c>
      <c r="AI132" s="37">
        <v>0</v>
      </c>
      <c r="AJ132" s="37">
        <v>0</v>
      </c>
      <c r="AK132" s="37">
        <v>0</v>
      </c>
      <c r="AL132" s="37">
        <f t="shared" si="100"/>
        <v>0</v>
      </c>
      <c r="AM132" s="61"/>
      <c r="AN132" s="37">
        <v>0</v>
      </c>
      <c r="AO132" s="37">
        <v>0</v>
      </c>
      <c r="AP132" s="37">
        <v>0</v>
      </c>
      <c r="AQ132" s="37">
        <v>0</v>
      </c>
      <c r="AR132" s="37">
        <v>0</v>
      </c>
      <c r="AS132" s="37">
        <v>0</v>
      </c>
      <c r="AT132" s="37">
        <v>0</v>
      </c>
      <c r="AU132" s="37">
        <v>0</v>
      </c>
      <c r="AV132" s="37">
        <v>0</v>
      </c>
      <c r="AW132" s="37">
        <v>0</v>
      </c>
      <c r="AX132" s="37">
        <v>0</v>
      </c>
      <c r="AY132" s="37">
        <f t="shared" si="101"/>
        <v>0</v>
      </c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  <c r="CY132" s="16"/>
      <c r="CZ132" s="16"/>
      <c r="DA132" s="16"/>
      <c r="DB132" s="16"/>
      <c r="DC132" s="16"/>
      <c r="DD132" s="16"/>
      <c r="DE132" s="16"/>
      <c r="DF132" s="16"/>
      <c r="DG132" s="16"/>
      <c r="DH132" s="16"/>
      <c r="DI132" s="16"/>
      <c r="DJ132" s="16"/>
      <c r="DK132" s="16"/>
      <c r="DL132" s="16"/>
      <c r="DM132" s="16"/>
      <c r="DN132" s="16"/>
      <c r="DO132" s="16"/>
      <c r="DP132" s="16"/>
      <c r="DQ132" s="16"/>
      <c r="DR132" s="16"/>
      <c r="DS132" s="16"/>
      <c r="DT132" s="16"/>
      <c r="DU132" s="16"/>
      <c r="DV132" s="16"/>
      <c r="DW132" s="16"/>
      <c r="DX132" s="16"/>
      <c r="DY132" s="16"/>
      <c r="DZ132" s="16"/>
      <c r="EA132" s="16"/>
      <c r="EB132" s="16"/>
      <c r="EC132" s="16"/>
      <c r="ED132" s="16"/>
      <c r="EE132" s="16"/>
      <c r="EF132" s="16"/>
      <c r="EG132" s="16"/>
      <c r="EH132" s="16"/>
      <c r="EI132" s="16"/>
      <c r="EJ132" s="16"/>
      <c r="EK132" s="16"/>
      <c r="EL132" s="16"/>
      <c r="EM132" s="16"/>
      <c r="EN132" s="16"/>
      <c r="EO132" s="16"/>
      <c r="EP132" s="16"/>
      <c r="EQ132" s="16"/>
      <c r="ER132" s="16"/>
      <c r="ES132" s="16"/>
      <c r="ET132" s="16"/>
      <c r="EU132" s="16"/>
      <c r="EV132" s="16"/>
      <c r="EW132" s="16"/>
      <c r="EX132" s="16"/>
      <c r="EY132" s="16"/>
      <c r="EZ132" s="16"/>
      <c r="FA132" s="16"/>
      <c r="FB132" s="16"/>
      <c r="FC132" s="16"/>
      <c r="FD132" s="16"/>
      <c r="FE132" s="16"/>
      <c r="FF132" s="16"/>
      <c r="FG132" s="16"/>
      <c r="FH132" s="16"/>
      <c r="FI132" s="16"/>
      <c r="FJ132" s="16"/>
      <c r="FK132" s="16"/>
      <c r="FL132" s="16"/>
      <c r="FM132" s="16"/>
      <c r="FN132" s="16"/>
      <c r="FO132" s="16"/>
    </row>
    <row r="133" spans="1:171" ht="15" customHeight="1" x14ac:dyDescent="0.35">
      <c r="A133" s="17" t="s">
        <v>216</v>
      </c>
      <c r="B133" s="31"/>
      <c r="C133" s="31" t="s">
        <v>217</v>
      </c>
      <c r="D133" s="37">
        <v>0</v>
      </c>
      <c r="E133" s="37">
        <v>0</v>
      </c>
      <c r="F133" s="37">
        <v>0</v>
      </c>
      <c r="G133" s="37">
        <v>0</v>
      </c>
      <c r="H133" s="37">
        <v>0</v>
      </c>
      <c r="I133" s="37">
        <v>0</v>
      </c>
      <c r="J133" s="37">
        <v>0</v>
      </c>
      <c r="K133" s="37">
        <v>0</v>
      </c>
      <c r="L133" s="37">
        <v>0</v>
      </c>
      <c r="M133" s="37">
        <v>0</v>
      </c>
      <c r="N133" s="37">
        <f t="shared" si="98"/>
        <v>0</v>
      </c>
      <c r="O133" s="59"/>
      <c r="P133" s="37">
        <v>0</v>
      </c>
      <c r="Q133" s="37">
        <v>0</v>
      </c>
      <c r="R133" s="37">
        <v>0</v>
      </c>
      <c r="S133" s="37">
        <v>0</v>
      </c>
      <c r="T133" s="37">
        <v>0</v>
      </c>
      <c r="U133" s="37">
        <v>0</v>
      </c>
      <c r="V133" s="37">
        <v>0</v>
      </c>
      <c r="W133" s="37">
        <v>0</v>
      </c>
      <c r="X133" s="37">
        <v>0</v>
      </c>
      <c r="Y133" s="37">
        <v>0</v>
      </c>
      <c r="Z133" s="37">
        <f t="shared" si="99"/>
        <v>0</v>
      </c>
      <c r="AA133" s="60"/>
      <c r="AB133" s="37">
        <v>0</v>
      </c>
      <c r="AC133" s="37">
        <v>0</v>
      </c>
      <c r="AD133" s="37">
        <v>0</v>
      </c>
      <c r="AE133" s="37">
        <v>0</v>
      </c>
      <c r="AF133" s="37">
        <v>0</v>
      </c>
      <c r="AG133" s="37">
        <v>0</v>
      </c>
      <c r="AH133" s="37">
        <v>0</v>
      </c>
      <c r="AI133" s="37">
        <v>0</v>
      </c>
      <c r="AJ133" s="37">
        <v>0</v>
      </c>
      <c r="AK133" s="37">
        <v>0</v>
      </c>
      <c r="AL133" s="37">
        <f t="shared" si="100"/>
        <v>0</v>
      </c>
      <c r="AM133" s="61"/>
      <c r="AN133" s="37">
        <v>0</v>
      </c>
      <c r="AO133" s="37">
        <v>0</v>
      </c>
      <c r="AP133" s="37">
        <v>0</v>
      </c>
      <c r="AQ133" s="37">
        <v>0</v>
      </c>
      <c r="AR133" s="37">
        <v>0</v>
      </c>
      <c r="AS133" s="37">
        <v>0</v>
      </c>
      <c r="AT133" s="37">
        <v>0</v>
      </c>
      <c r="AU133" s="37">
        <v>0</v>
      </c>
      <c r="AV133" s="37">
        <v>0</v>
      </c>
      <c r="AW133" s="37">
        <v>0</v>
      </c>
      <c r="AX133" s="37">
        <v>0</v>
      </c>
      <c r="AY133" s="37">
        <f t="shared" si="101"/>
        <v>0</v>
      </c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16"/>
      <c r="CQ133" s="16"/>
      <c r="CR133" s="16"/>
      <c r="CS133" s="16"/>
      <c r="CT133" s="16"/>
      <c r="CU133" s="16"/>
      <c r="CV133" s="16"/>
      <c r="CW133" s="16"/>
      <c r="CX133" s="16"/>
      <c r="CY133" s="16"/>
      <c r="CZ133" s="16"/>
      <c r="DA133" s="16"/>
      <c r="DB133" s="16"/>
      <c r="DC133" s="16"/>
      <c r="DD133" s="16"/>
      <c r="DE133" s="16"/>
      <c r="DF133" s="16"/>
      <c r="DG133" s="16"/>
      <c r="DH133" s="16"/>
      <c r="DI133" s="16"/>
      <c r="DJ133" s="16"/>
      <c r="DK133" s="16"/>
      <c r="DL133" s="16"/>
      <c r="DM133" s="16"/>
      <c r="DN133" s="16"/>
      <c r="DO133" s="16"/>
      <c r="DP133" s="16"/>
      <c r="DQ133" s="16"/>
      <c r="DR133" s="16"/>
      <c r="DS133" s="16"/>
      <c r="DT133" s="16"/>
      <c r="DU133" s="16"/>
      <c r="DV133" s="16"/>
      <c r="DW133" s="16"/>
      <c r="DX133" s="16"/>
      <c r="DY133" s="16"/>
      <c r="DZ133" s="16"/>
      <c r="EA133" s="16"/>
      <c r="EB133" s="16"/>
      <c r="EC133" s="16"/>
      <c r="ED133" s="16"/>
      <c r="EE133" s="16"/>
      <c r="EF133" s="16"/>
      <c r="EG133" s="16"/>
      <c r="EH133" s="16"/>
      <c r="EI133" s="16"/>
      <c r="EJ133" s="16"/>
      <c r="EK133" s="16"/>
      <c r="EL133" s="16"/>
      <c r="EM133" s="16"/>
      <c r="EN133" s="16"/>
      <c r="EO133" s="16"/>
      <c r="EP133" s="16"/>
      <c r="EQ133" s="16"/>
      <c r="ER133" s="16"/>
      <c r="ES133" s="16"/>
      <c r="ET133" s="16"/>
      <c r="EU133" s="16"/>
      <c r="EV133" s="16"/>
      <c r="EW133" s="16"/>
      <c r="EX133" s="16"/>
      <c r="EY133" s="16"/>
      <c r="EZ133" s="16"/>
      <c r="FA133" s="16"/>
      <c r="FB133" s="16"/>
      <c r="FC133" s="16"/>
      <c r="FD133" s="16"/>
      <c r="FE133" s="16"/>
      <c r="FF133" s="16"/>
      <c r="FG133" s="16"/>
      <c r="FH133" s="16"/>
      <c r="FI133" s="16"/>
      <c r="FJ133" s="16"/>
      <c r="FK133" s="16"/>
      <c r="FL133" s="16"/>
      <c r="FM133" s="16"/>
      <c r="FN133" s="16"/>
      <c r="FO133" s="16"/>
    </row>
    <row r="134" spans="1:171" ht="15" customHeight="1" x14ac:dyDescent="0.35">
      <c r="A134" s="14" t="s">
        <v>218</v>
      </c>
      <c r="B134" s="24"/>
      <c r="C134" s="24" t="s">
        <v>192</v>
      </c>
      <c r="D134" s="37">
        <v>0</v>
      </c>
      <c r="E134" s="37">
        <v>0</v>
      </c>
      <c r="F134" s="37">
        <v>0</v>
      </c>
      <c r="G134" s="37">
        <v>0</v>
      </c>
      <c r="H134" s="37">
        <v>0</v>
      </c>
      <c r="I134" s="37">
        <v>0</v>
      </c>
      <c r="J134" s="37">
        <v>0</v>
      </c>
      <c r="K134" s="37">
        <v>0</v>
      </c>
      <c r="L134" s="37">
        <v>0</v>
      </c>
      <c r="M134" s="37">
        <v>0</v>
      </c>
      <c r="N134" s="37">
        <f t="shared" si="98"/>
        <v>0</v>
      </c>
      <c r="O134" s="59"/>
      <c r="P134" s="37">
        <v>0</v>
      </c>
      <c r="Q134" s="37">
        <v>0</v>
      </c>
      <c r="R134" s="37">
        <v>0</v>
      </c>
      <c r="S134" s="37">
        <v>0</v>
      </c>
      <c r="T134" s="37">
        <v>0</v>
      </c>
      <c r="U134" s="37">
        <v>0</v>
      </c>
      <c r="V134" s="37">
        <v>0</v>
      </c>
      <c r="W134" s="37">
        <v>0</v>
      </c>
      <c r="X134" s="37">
        <v>0</v>
      </c>
      <c r="Y134" s="37">
        <v>0</v>
      </c>
      <c r="Z134" s="37">
        <f t="shared" si="99"/>
        <v>0</v>
      </c>
      <c r="AA134" s="60"/>
      <c r="AB134" s="37">
        <v>0</v>
      </c>
      <c r="AC134" s="37">
        <v>0</v>
      </c>
      <c r="AD134" s="37">
        <v>0</v>
      </c>
      <c r="AE134" s="37">
        <v>0</v>
      </c>
      <c r="AF134" s="37">
        <v>0</v>
      </c>
      <c r="AG134" s="37">
        <v>0</v>
      </c>
      <c r="AH134" s="37">
        <v>0</v>
      </c>
      <c r="AI134" s="37">
        <v>0</v>
      </c>
      <c r="AJ134" s="37">
        <v>0</v>
      </c>
      <c r="AK134" s="37">
        <v>0</v>
      </c>
      <c r="AL134" s="37">
        <f t="shared" si="100"/>
        <v>0</v>
      </c>
      <c r="AM134" s="61"/>
      <c r="AN134" s="37">
        <v>0</v>
      </c>
      <c r="AO134" s="37">
        <v>0</v>
      </c>
      <c r="AP134" s="37">
        <v>0</v>
      </c>
      <c r="AQ134" s="37">
        <v>0</v>
      </c>
      <c r="AR134" s="37">
        <v>0</v>
      </c>
      <c r="AS134" s="37">
        <v>0</v>
      </c>
      <c r="AT134" s="37">
        <v>0</v>
      </c>
      <c r="AU134" s="37">
        <v>0</v>
      </c>
      <c r="AV134" s="37">
        <v>0</v>
      </c>
      <c r="AW134" s="37">
        <v>0</v>
      </c>
      <c r="AX134" s="37">
        <v>0</v>
      </c>
      <c r="AY134" s="37">
        <f t="shared" si="101"/>
        <v>0</v>
      </c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16"/>
      <c r="CO134" s="16"/>
      <c r="CP134" s="16"/>
      <c r="CQ134" s="16"/>
      <c r="CR134" s="16"/>
      <c r="CS134" s="16"/>
      <c r="CT134" s="16"/>
      <c r="CU134" s="16"/>
      <c r="CV134" s="16"/>
      <c r="CW134" s="16"/>
      <c r="CX134" s="16"/>
      <c r="CY134" s="16"/>
      <c r="CZ134" s="16"/>
      <c r="DA134" s="16"/>
      <c r="DB134" s="16"/>
      <c r="DC134" s="16"/>
      <c r="DD134" s="16"/>
      <c r="DE134" s="16"/>
      <c r="DF134" s="16"/>
      <c r="DG134" s="16"/>
      <c r="DH134" s="16"/>
      <c r="DI134" s="16"/>
      <c r="DJ134" s="16"/>
      <c r="DK134" s="16"/>
      <c r="DL134" s="16"/>
      <c r="DM134" s="16"/>
      <c r="DN134" s="16"/>
      <c r="DO134" s="16"/>
      <c r="DP134" s="16"/>
      <c r="DQ134" s="16"/>
      <c r="DR134" s="16"/>
      <c r="DS134" s="16"/>
      <c r="DT134" s="16"/>
      <c r="DU134" s="16"/>
      <c r="DV134" s="16"/>
      <c r="DW134" s="16"/>
      <c r="DX134" s="16"/>
      <c r="DY134" s="16"/>
      <c r="DZ134" s="16"/>
      <c r="EA134" s="16"/>
      <c r="EB134" s="16"/>
      <c r="EC134" s="16"/>
      <c r="ED134" s="16"/>
      <c r="EE134" s="16"/>
      <c r="EF134" s="16"/>
      <c r="EG134" s="16"/>
      <c r="EH134" s="16"/>
      <c r="EI134" s="16"/>
      <c r="EJ134" s="16"/>
      <c r="EK134" s="16"/>
      <c r="EL134" s="16"/>
      <c r="EM134" s="16"/>
      <c r="EN134" s="16"/>
      <c r="EO134" s="16"/>
      <c r="EP134" s="16"/>
      <c r="EQ134" s="16"/>
      <c r="ER134" s="16"/>
      <c r="ES134" s="16"/>
      <c r="ET134" s="16"/>
      <c r="EU134" s="16"/>
      <c r="EV134" s="16"/>
      <c r="EW134" s="16"/>
      <c r="EX134" s="16"/>
      <c r="EY134" s="16"/>
      <c r="EZ134" s="16"/>
      <c r="FA134" s="16"/>
      <c r="FB134" s="16"/>
      <c r="FC134" s="16"/>
      <c r="FD134" s="16"/>
      <c r="FE134" s="16"/>
      <c r="FF134" s="16"/>
      <c r="FG134" s="16"/>
      <c r="FH134" s="16"/>
      <c r="FI134" s="16"/>
      <c r="FJ134" s="16"/>
      <c r="FK134" s="16"/>
      <c r="FL134" s="16"/>
      <c r="FM134" s="16"/>
      <c r="FN134" s="16"/>
      <c r="FO134" s="16"/>
    </row>
    <row r="135" spans="1:171" ht="15" customHeight="1" x14ac:dyDescent="0.35">
      <c r="A135" s="20">
        <v>50399</v>
      </c>
      <c r="B135" s="24"/>
      <c r="C135" s="26" t="s">
        <v>219</v>
      </c>
      <c r="D135" s="40">
        <f>SUM(D121:D134)</f>
        <v>0</v>
      </c>
      <c r="E135" s="40">
        <f>SUM(E121:E134)</f>
        <v>0</v>
      </c>
      <c r="F135" s="40">
        <f t="shared" ref="F135:N135" si="102">SUM(F121:F134)</f>
        <v>0</v>
      </c>
      <c r="G135" s="40">
        <f t="shared" si="102"/>
        <v>0</v>
      </c>
      <c r="H135" s="40">
        <f t="shared" si="102"/>
        <v>0</v>
      </c>
      <c r="I135" s="40">
        <f t="shared" si="102"/>
        <v>0</v>
      </c>
      <c r="J135" s="40">
        <f t="shared" si="102"/>
        <v>0</v>
      </c>
      <c r="K135" s="40">
        <f t="shared" si="102"/>
        <v>0</v>
      </c>
      <c r="L135" s="40">
        <f t="shared" si="102"/>
        <v>0</v>
      </c>
      <c r="M135" s="40">
        <f t="shared" si="102"/>
        <v>0</v>
      </c>
      <c r="N135" s="40">
        <f t="shared" si="102"/>
        <v>0</v>
      </c>
      <c r="O135" s="59"/>
      <c r="P135" s="40">
        <f t="shared" ref="P135:Z135" si="103">SUM(P121:P134)</f>
        <v>0</v>
      </c>
      <c r="Q135" s="40">
        <f t="shared" si="103"/>
        <v>0</v>
      </c>
      <c r="R135" s="40">
        <f t="shared" si="103"/>
        <v>0</v>
      </c>
      <c r="S135" s="40">
        <f t="shared" si="103"/>
        <v>0</v>
      </c>
      <c r="T135" s="40">
        <f t="shared" si="103"/>
        <v>0</v>
      </c>
      <c r="U135" s="40">
        <f t="shared" si="103"/>
        <v>0</v>
      </c>
      <c r="V135" s="40">
        <f t="shared" si="103"/>
        <v>0</v>
      </c>
      <c r="W135" s="40">
        <f t="shared" si="103"/>
        <v>0</v>
      </c>
      <c r="X135" s="40">
        <f t="shared" si="103"/>
        <v>0</v>
      </c>
      <c r="Y135" s="40">
        <f t="shared" si="103"/>
        <v>0</v>
      </c>
      <c r="Z135" s="40">
        <f t="shared" si="103"/>
        <v>0</v>
      </c>
      <c r="AA135" s="60"/>
      <c r="AB135" s="40">
        <f t="shared" ref="AB135:AL135" si="104">SUM(AB121:AB134)</f>
        <v>0</v>
      </c>
      <c r="AC135" s="40">
        <f t="shared" si="104"/>
        <v>0</v>
      </c>
      <c r="AD135" s="40">
        <f t="shared" si="104"/>
        <v>0</v>
      </c>
      <c r="AE135" s="40">
        <f t="shared" si="104"/>
        <v>0</v>
      </c>
      <c r="AF135" s="40">
        <f t="shared" si="104"/>
        <v>0</v>
      </c>
      <c r="AG135" s="40">
        <f t="shared" si="104"/>
        <v>0</v>
      </c>
      <c r="AH135" s="40">
        <f t="shared" si="104"/>
        <v>0</v>
      </c>
      <c r="AI135" s="40">
        <f t="shared" si="104"/>
        <v>0</v>
      </c>
      <c r="AJ135" s="40">
        <f t="shared" si="104"/>
        <v>0</v>
      </c>
      <c r="AK135" s="40">
        <f t="shared" si="104"/>
        <v>0</v>
      </c>
      <c r="AL135" s="40">
        <f t="shared" si="104"/>
        <v>0</v>
      </c>
      <c r="AM135" s="61"/>
      <c r="AN135" s="40">
        <f t="shared" ref="AN135:AY135" si="105">SUM(AN121:AN134)</f>
        <v>0</v>
      </c>
      <c r="AO135" s="40">
        <f t="shared" si="105"/>
        <v>0</v>
      </c>
      <c r="AP135" s="40">
        <f t="shared" si="105"/>
        <v>0</v>
      </c>
      <c r="AQ135" s="40">
        <f t="shared" si="105"/>
        <v>0</v>
      </c>
      <c r="AR135" s="40">
        <f t="shared" si="105"/>
        <v>0</v>
      </c>
      <c r="AS135" s="40">
        <f t="shared" si="105"/>
        <v>0</v>
      </c>
      <c r="AT135" s="40">
        <f t="shared" si="105"/>
        <v>0</v>
      </c>
      <c r="AU135" s="40">
        <f t="shared" si="105"/>
        <v>0</v>
      </c>
      <c r="AV135" s="40">
        <f t="shared" si="105"/>
        <v>0</v>
      </c>
      <c r="AW135" s="40">
        <f t="shared" si="105"/>
        <v>0</v>
      </c>
      <c r="AX135" s="40">
        <f t="shared" si="105"/>
        <v>0</v>
      </c>
      <c r="AY135" s="40">
        <f t="shared" si="105"/>
        <v>0</v>
      </c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16"/>
      <c r="CQ135" s="16"/>
      <c r="CR135" s="16"/>
      <c r="CS135" s="16"/>
      <c r="CT135" s="16"/>
      <c r="CU135" s="16"/>
      <c r="CV135" s="16"/>
      <c r="CW135" s="16"/>
      <c r="CX135" s="16"/>
      <c r="CY135" s="16"/>
      <c r="CZ135" s="16"/>
      <c r="DA135" s="16"/>
      <c r="DB135" s="16"/>
      <c r="DC135" s="16"/>
      <c r="DD135" s="16"/>
      <c r="DE135" s="16"/>
      <c r="DF135" s="16"/>
      <c r="DG135" s="16"/>
      <c r="DH135" s="16"/>
      <c r="DI135" s="16"/>
      <c r="DJ135" s="16"/>
      <c r="DK135" s="16"/>
      <c r="DL135" s="16"/>
      <c r="DM135" s="16"/>
      <c r="DN135" s="16"/>
      <c r="DO135" s="16"/>
      <c r="DP135" s="16"/>
      <c r="DQ135" s="16"/>
      <c r="DR135" s="16"/>
      <c r="DS135" s="16"/>
      <c r="DT135" s="16"/>
      <c r="DU135" s="16"/>
      <c r="DV135" s="16"/>
      <c r="DW135" s="16"/>
      <c r="DX135" s="16"/>
      <c r="DY135" s="16"/>
      <c r="DZ135" s="16"/>
      <c r="EA135" s="16"/>
      <c r="EB135" s="16"/>
      <c r="EC135" s="16"/>
      <c r="ED135" s="16"/>
      <c r="EE135" s="16"/>
      <c r="EF135" s="16"/>
      <c r="EG135" s="16"/>
      <c r="EH135" s="16"/>
      <c r="EI135" s="16"/>
      <c r="EJ135" s="16"/>
      <c r="EK135" s="16"/>
      <c r="EL135" s="16"/>
      <c r="EM135" s="16"/>
      <c r="EN135" s="16"/>
      <c r="EO135" s="16"/>
      <c r="EP135" s="16"/>
      <c r="EQ135" s="16"/>
      <c r="ER135" s="16"/>
      <c r="ES135" s="16"/>
      <c r="ET135" s="16"/>
      <c r="EU135" s="16"/>
      <c r="EV135" s="16"/>
      <c r="EW135" s="16"/>
      <c r="EX135" s="16"/>
      <c r="EY135" s="16"/>
      <c r="EZ135" s="16"/>
      <c r="FA135" s="16"/>
      <c r="FB135" s="16"/>
      <c r="FC135" s="16"/>
      <c r="FD135" s="16"/>
      <c r="FE135" s="16"/>
      <c r="FF135" s="16"/>
      <c r="FG135" s="16"/>
      <c r="FH135" s="16"/>
      <c r="FI135" s="16"/>
      <c r="FJ135" s="16"/>
      <c r="FK135" s="16"/>
      <c r="FL135" s="16"/>
      <c r="FM135" s="16"/>
      <c r="FN135" s="16"/>
      <c r="FO135" s="16"/>
    </row>
    <row r="136" spans="1:171" ht="15" customHeight="1" x14ac:dyDescent="0.35">
      <c r="A136" s="20">
        <v>59999</v>
      </c>
      <c r="B136" s="24"/>
      <c r="C136" s="26" t="s">
        <v>220</v>
      </c>
      <c r="D136" s="40">
        <f>D110+D119+D135</f>
        <v>0</v>
      </c>
      <c r="E136" s="40">
        <f>E110+E119+E135</f>
        <v>0</v>
      </c>
      <c r="F136" s="40">
        <f t="shared" ref="F136:N136" si="106">F110+F119+F135</f>
        <v>0</v>
      </c>
      <c r="G136" s="40">
        <f t="shared" si="106"/>
        <v>0</v>
      </c>
      <c r="H136" s="40">
        <f t="shared" si="106"/>
        <v>0</v>
      </c>
      <c r="I136" s="40">
        <f t="shared" si="106"/>
        <v>0</v>
      </c>
      <c r="J136" s="40">
        <f t="shared" si="106"/>
        <v>0</v>
      </c>
      <c r="K136" s="40">
        <f t="shared" si="106"/>
        <v>0</v>
      </c>
      <c r="L136" s="40">
        <f t="shared" si="106"/>
        <v>0</v>
      </c>
      <c r="M136" s="40">
        <f t="shared" si="106"/>
        <v>0</v>
      </c>
      <c r="N136" s="40">
        <f t="shared" si="106"/>
        <v>0</v>
      </c>
      <c r="O136" s="59"/>
      <c r="P136" s="40">
        <f t="shared" ref="P136:Z136" si="107">P110+P119+P135</f>
        <v>0</v>
      </c>
      <c r="Q136" s="40">
        <f t="shared" si="107"/>
        <v>0</v>
      </c>
      <c r="R136" s="40">
        <f t="shared" si="107"/>
        <v>0</v>
      </c>
      <c r="S136" s="40">
        <f t="shared" si="107"/>
        <v>0</v>
      </c>
      <c r="T136" s="40">
        <f t="shared" si="107"/>
        <v>0</v>
      </c>
      <c r="U136" s="40">
        <f t="shared" si="107"/>
        <v>0</v>
      </c>
      <c r="V136" s="40">
        <f t="shared" si="107"/>
        <v>0</v>
      </c>
      <c r="W136" s="40">
        <f t="shared" si="107"/>
        <v>0</v>
      </c>
      <c r="X136" s="40">
        <f t="shared" si="107"/>
        <v>0</v>
      </c>
      <c r="Y136" s="40">
        <f t="shared" si="107"/>
        <v>0</v>
      </c>
      <c r="Z136" s="40">
        <f t="shared" si="107"/>
        <v>0</v>
      </c>
      <c r="AA136" s="60"/>
      <c r="AB136" s="40">
        <f t="shared" ref="AB136:AL136" si="108">AB110+AB119+AB135</f>
        <v>0</v>
      </c>
      <c r="AC136" s="40">
        <f t="shared" si="108"/>
        <v>0</v>
      </c>
      <c r="AD136" s="40">
        <f t="shared" si="108"/>
        <v>0</v>
      </c>
      <c r="AE136" s="40">
        <f t="shared" si="108"/>
        <v>0</v>
      </c>
      <c r="AF136" s="40">
        <f t="shared" si="108"/>
        <v>0</v>
      </c>
      <c r="AG136" s="40">
        <f t="shared" si="108"/>
        <v>0</v>
      </c>
      <c r="AH136" s="40">
        <f t="shared" si="108"/>
        <v>0</v>
      </c>
      <c r="AI136" s="40">
        <f t="shared" si="108"/>
        <v>0</v>
      </c>
      <c r="AJ136" s="40">
        <f t="shared" si="108"/>
        <v>0</v>
      </c>
      <c r="AK136" s="40">
        <f t="shared" si="108"/>
        <v>0</v>
      </c>
      <c r="AL136" s="40">
        <f t="shared" si="108"/>
        <v>0</v>
      </c>
      <c r="AM136" s="61"/>
      <c r="AN136" s="40">
        <f t="shared" ref="AN136:AY136" si="109">AN110+AN119+AN135</f>
        <v>0</v>
      </c>
      <c r="AO136" s="40">
        <f t="shared" si="109"/>
        <v>0</v>
      </c>
      <c r="AP136" s="40">
        <f t="shared" si="109"/>
        <v>0</v>
      </c>
      <c r="AQ136" s="40">
        <f t="shared" si="109"/>
        <v>0</v>
      </c>
      <c r="AR136" s="40">
        <f t="shared" si="109"/>
        <v>0</v>
      </c>
      <c r="AS136" s="40">
        <f t="shared" si="109"/>
        <v>0</v>
      </c>
      <c r="AT136" s="40">
        <f t="shared" si="109"/>
        <v>0</v>
      </c>
      <c r="AU136" s="40">
        <f t="shared" si="109"/>
        <v>0</v>
      </c>
      <c r="AV136" s="40">
        <f t="shared" si="109"/>
        <v>0</v>
      </c>
      <c r="AW136" s="40">
        <f t="shared" si="109"/>
        <v>0</v>
      </c>
      <c r="AX136" s="40">
        <f t="shared" si="109"/>
        <v>0</v>
      </c>
      <c r="AY136" s="40">
        <f t="shared" si="109"/>
        <v>0</v>
      </c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  <c r="CV136" s="16"/>
      <c r="CW136" s="16"/>
      <c r="CX136" s="16"/>
      <c r="CY136" s="16"/>
      <c r="CZ136" s="16"/>
      <c r="DA136" s="16"/>
      <c r="DB136" s="16"/>
      <c r="DC136" s="16"/>
      <c r="DD136" s="16"/>
      <c r="DE136" s="16"/>
      <c r="DF136" s="16"/>
      <c r="DG136" s="16"/>
      <c r="DH136" s="16"/>
      <c r="DI136" s="16"/>
      <c r="DJ136" s="16"/>
      <c r="DK136" s="16"/>
      <c r="DL136" s="16"/>
      <c r="DM136" s="16"/>
      <c r="DN136" s="16"/>
      <c r="DO136" s="16"/>
      <c r="DP136" s="16"/>
      <c r="DQ136" s="16"/>
      <c r="DR136" s="16"/>
      <c r="DS136" s="16"/>
      <c r="DT136" s="16"/>
      <c r="DU136" s="16"/>
      <c r="DV136" s="16"/>
      <c r="DW136" s="16"/>
      <c r="DX136" s="16"/>
      <c r="DY136" s="16"/>
      <c r="DZ136" s="16"/>
      <c r="EA136" s="16"/>
      <c r="EB136" s="16"/>
      <c r="EC136" s="16"/>
      <c r="ED136" s="16"/>
      <c r="EE136" s="16"/>
      <c r="EF136" s="16"/>
      <c r="EG136" s="16"/>
      <c r="EH136" s="16"/>
      <c r="EI136" s="16"/>
      <c r="EJ136" s="16"/>
      <c r="EK136" s="16"/>
      <c r="EL136" s="16"/>
      <c r="EM136" s="16"/>
      <c r="EN136" s="16"/>
      <c r="EO136" s="16"/>
      <c r="EP136" s="16"/>
      <c r="EQ136" s="16"/>
      <c r="ER136" s="16"/>
      <c r="ES136" s="16"/>
      <c r="ET136" s="16"/>
      <c r="EU136" s="16"/>
      <c r="EV136" s="16"/>
      <c r="EW136" s="16"/>
      <c r="EX136" s="16"/>
      <c r="EY136" s="16"/>
      <c r="EZ136" s="16"/>
      <c r="FA136" s="16"/>
      <c r="FB136" s="16"/>
      <c r="FC136" s="16"/>
      <c r="FD136" s="16"/>
      <c r="FE136" s="16"/>
      <c r="FF136" s="16"/>
      <c r="FG136" s="16"/>
      <c r="FH136" s="16"/>
      <c r="FI136" s="16"/>
      <c r="FJ136" s="16"/>
      <c r="FK136" s="16"/>
      <c r="FL136" s="16"/>
      <c r="FM136" s="16"/>
      <c r="FN136" s="16"/>
      <c r="FO136" s="16"/>
    </row>
    <row r="137" spans="1:171" ht="15" customHeight="1" x14ac:dyDescent="0.35">
      <c r="A137" s="10"/>
      <c r="B137" s="26"/>
      <c r="C137" s="26" t="s">
        <v>221</v>
      </c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59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60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61"/>
      <c r="AN137" s="37"/>
      <c r="AO137" s="37"/>
      <c r="AP137" s="37"/>
      <c r="AQ137" s="37"/>
      <c r="AR137" s="37"/>
      <c r="AS137" s="37"/>
      <c r="AT137" s="37"/>
      <c r="AU137" s="37"/>
      <c r="AV137" s="37"/>
      <c r="AW137" s="37"/>
      <c r="AX137" s="37"/>
      <c r="AY137" s="37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16"/>
      <c r="CO137" s="16"/>
      <c r="CP137" s="16"/>
      <c r="CQ137" s="16"/>
      <c r="CR137" s="16"/>
      <c r="CS137" s="16"/>
      <c r="CT137" s="16"/>
      <c r="CU137" s="16"/>
      <c r="CV137" s="16"/>
      <c r="CW137" s="16"/>
      <c r="CX137" s="16"/>
      <c r="CY137" s="16"/>
      <c r="CZ137" s="16"/>
      <c r="DA137" s="16"/>
      <c r="DB137" s="16"/>
      <c r="DC137" s="16"/>
      <c r="DD137" s="16"/>
      <c r="DE137" s="16"/>
      <c r="DF137" s="16"/>
      <c r="DG137" s="16"/>
      <c r="DH137" s="16"/>
      <c r="DI137" s="16"/>
      <c r="DJ137" s="16"/>
      <c r="DK137" s="16"/>
      <c r="DL137" s="16"/>
      <c r="DM137" s="16"/>
      <c r="DN137" s="16"/>
      <c r="DO137" s="16"/>
      <c r="DP137" s="16"/>
      <c r="DQ137" s="16"/>
      <c r="DR137" s="16"/>
      <c r="DS137" s="16"/>
      <c r="DT137" s="16"/>
      <c r="DU137" s="16"/>
      <c r="DV137" s="16"/>
      <c r="DW137" s="16"/>
      <c r="DX137" s="16"/>
      <c r="DY137" s="16"/>
      <c r="DZ137" s="16"/>
      <c r="EA137" s="16"/>
      <c r="EB137" s="16"/>
      <c r="EC137" s="16"/>
      <c r="ED137" s="16"/>
      <c r="EE137" s="16"/>
      <c r="EF137" s="16"/>
      <c r="EG137" s="16"/>
      <c r="EH137" s="16"/>
      <c r="EI137" s="16"/>
      <c r="EJ137" s="16"/>
      <c r="EK137" s="16"/>
      <c r="EL137" s="16"/>
      <c r="EM137" s="16"/>
      <c r="EN137" s="16"/>
      <c r="EO137" s="16"/>
      <c r="EP137" s="16"/>
      <c r="EQ137" s="16"/>
      <c r="ER137" s="16"/>
      <c r="ES137" s="16"/>
      <c r="ET137" s="16"/>
      <c r="EU137" s="16"/>
      <c r="EV137" s="16"/>
      <c r="EW137" s="16"/>
      <c r="EX137" s="16"/>
      <c r="EY137" s="16"/>
      <c r="EZ137" s="16"/>
      <c r="FA137" s="16"/>
      <c r="FB137" s="16"/>
      <c r="FC137" s="16"/>
      <c r="FD137" s="16"/>
      <c r="FE137" s="16"/>
      <c r="FF137" s="16"/>
      <c r="FG137" s="16"/>
      <c r="FH137" s="16"/>
      <c r="FI137" s="16"/>
      <c r="FJ137" s="16"/>
      <c r="FK137" s="16"/>
      <c r="FL137" s="16"/>
      <c r="FM137" s="16"/>
      <c r="FN137" s="16"/>
      <c r="FO137" s="16"/>
    </row>
    <row r="138" spans="1:171" ht="15" customHeight="1" x14ac:dyDescent="0.35">
      <c r="A138" s="14" t="s">
        <v>222</v>
      </c>
      <c r="B138" s="24"/>
      <c r="C138" s="24" t="s">
        <v>223</v>
      </c>
      <c r="D138" s="37">
        <v>490562.34974458604</v>
      </c>
      <c r="E138" s="37">
        <v>2548282.4774380433</v>
      </c>
      <c r="F138" s="37">
        <v>86768.778228549054</v>
      </c>
      <c r="G138" s="37">
        <v>32.835038496114528</v>
      </c>
      <c r="H138" s="37">
        <v>153283.96759068093</v>
      </c>
      <c r="I138" s="37">
        <v>180452.05758333349</v>
      </c>
      <c r="J138" s="37">
        <v>1110792.0978327368</v>
      </c>
      <c r="K138" s="37">
        <v>0</v>
      </c>
      <c r="L138" s="37">
        <v>3041785.8093594234</v>
      </c>
      <c r="M138" s="37">
        <v>0</v>
      </c>
      <c r="N138" s="37">
        <f>SUM(D138:M138)</f>
        <v>7611960.3728158493</v>
      </c>
      <c r="O138" s="59"/>
      <c r="P138" s="37">
        <v>405559.84769096074</v>
      </c>
      <c r="Q138" s="37">
        <v>2087290.7073414975</v>
      </c>
      <c r="R138" s="37">
        <v>87497.898103710177</v>
      </c>
      <c r="S138" s="37">
        <v>0</v>
      </c>
      <c r="T138" s="37">
        <v>252340.55723781558</v>
      </c>
      <c r="U138" s="37">
        <v>150588.0441137384</v>
      </c>
      <c r="V138" s="37">
        <v>794639.57392876153</v>
      </c>
      <c r="W138" s="37">
        <v>178739.64430890547</v>
      </c>
      <c r="X138" s="37">
        <v>2640483.0038780705</v>
      </c>
      <c r="Y138" s="37">
        <v>0</v>
      </c>
      <c r="Z138" s="37">
        <f>SUM(P138:Y138)</f>
        <v>6597139.2766034603</v>
      </c>
      <c r="AA138" s="60"/>
      <c r="AB138" s="37">
        <v>152712.44311163516</v>
      </c>
      <c r="AC138" s="37">
        <v>459171.21451662807</v>
      </c>
      <c r="AD138" s="37">
        <v>29631.492250600666</v>
      </c>
      <c r="AE138" s="37">
        <v>0</v>
      </c>
      <c r="AF138" s="37">
        <v>94851.064603945633</v>
      </c>
      <c r="AG138" s="37">
        <v>71274.817935950254</v>
      </c>
      <c r="AH138" s="37">
        <v>293549.84028508572</v>
      </c>
      <c r="AI138" s="37">
        <v>123229.16402490233</v>
      </c>
      <c r="AJ138" s="37">
        <v>1036566.2480432075</v>
      </c>
      <c r="AK138" s="37">
        <v>0</v>
      </c>
      <c r="AL138" s="37">
        <f>SUM(AB138:AK138)</f>
        <v>2260986.2847719556</v>
      </c>
      <c r="AM138" s="61"/>
      <c r="AN138" s="37">
        <v>74708.441120700722</v>
      </c>
      <c r="AO138" s="37">
        <v>239806.80552656582</v>
      </c>
      <c r="AP138" s="37">
        <v>7160.7917672089934</v>
      </c>
      <c r="AQ138" s="37">
        <v>0</v>
      </c>
      <c r="AR138" s="37">
        <v>49885.527164039886</v>
      </c>
      <c r="AS138" s="37">
        <v>37827.332632763129</v>
      </c>
      <c r="AT138" s="37">
        <v>5654.6832183999813</v>
      </c>
      <c r="AU138" s="37">
        <v>145097.33413440495</v>
      </c>
      <c r="AV138" s="37">
        <v>81846.727642706581</v>
      </c>
      <c r="AW138" s="37">
        <v>536542.55963075208</v>
      </c>
      <c r="AX138" s="37">
        <v>0</v>
      </c>
      <c r="AY138" s="37">
        <f>SUM(AN138:AX138)</f>
        <v>1178530.2028375422</v>
      </c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  <c r="CV138" s="16"/>
      <c r="CW138" s="16"/>
      <c r="CX138" s="16"/>
      <c r="CY138" s="16"/>
      <c r="CZ138" s="16"/>
      <c r="DA138" s="16"/>
      <c r="DB138" s="16"/>
      <c r="DC138" s="16"/>
      <c r="DD138" s="16"/>
      <c r="DE138" s="16"/>
      <c r="DF138" s="16"/>
      <c r="DG138" s="16"/>
      <c r="DH138" s="16"/>
      <c r="DI138" s="16"/>
      <c r="DJ138" s="16"/>
      <c r="DK138" s="16"/>
      <c r="DL138" s="16"/>
      <c r="DM138" s="16"/>
      <c r="DN138" s="16"/>
      <c r="DO138" s="16"/>
      <c r="DP138" s="16"/>
      <c r="DQ138" s="16"/>
      <c r="DR138" s="16"/>
      <c r="DS138" s="16"/>
      <c r="DT138" s="16"/>
      <c r="DU138" s="16"/>
      <c r="DV138" s="16"/>
      <c r="DW138" s="16"/>
      <c r="DX138" s="16"/>
      <c r="DY138" s="16"/>
      <c r="DZ138" s="16"/>
      <c r="EA138" s="16"/>
      <c r="EB138" s="16"/>
      <c r="EC138" s="16"/>
      <c r="ED138" s="16"/>
      <c r="EE138" s="16"/>
      <c r="EF138" s="16"/>
      <c r="EG138" s="16"/>
      <c r="EH138" s="16"/>
      <c r="EI138" s="16"/>
      <c r="EJ138" s="16"/>
      <c r="EK138" s="16"/>
      <c r="EL138" s="16"/>
      <c r="EM138" s="16"/>
      <c r="EN138" s="16"/>
      <c r="EO138" s="16"/>
      <c r="EP138" s="16"/>
      <c r="EQ138" s="16"/>
      <c r="ER138" s="16"/>
      <c r="ES138" s="16"/>
      <c r="ET138" s="16"/>
      <c r="EU138" s="16"/>
      <c r="EV138" s="16"/>
      <c r="EW138" s="16"/>
      <c r="EX138" s="16"/>
      <c r="EY138" s="16"/>
      <c r="EZ138" s="16"/>
      <c r="FA138" s="16"/>
      <c r="FB138" s="16"/>
      <c r="FC138" s="16"/>
      <c r="FD138" s="16"/>
      <c r="FE138" s="16"/>
      <c r="FF138" s="16"/>
      <c r="FG138" s="16"/>
      <c r="FH138" s="16"/>
      <c r="FI138" s="16"/>
      <c r="FJ138" s="16"/>
      <c r="FK138" s="16"/>
      <c r="FL138" s="16"/>
      <c r="FM138" s="16"/>
      <c r="FN138" s="16"/>
      <c r="FO138" s="16"/>
    </row>
    <row r="139" spans="1:171" ht="15" customHeight="1" x14ac:dyDescent="0.35">
      <c r="A139" s="14" t="s">
        <v>224</v>
      </c>
      <c r="B139" s="24"/>
      <c r="C139" s="24" t="s">
        <v>225</v>
      </c>
      <c r="D139" s="37">
        <v>199.05378096357427</v>
      </c>
      <c r="E139" s="37">
        <v>1034.0077308447474</v>
      </c>
      <c r="F139" s="37">
        <v>35.207865799271254</v>
      </c>
      <c r="G139" s="37">
        <v>1.3323359536538184E-2</v>
      </c>
      <c r="H139" s="37">
        <v>62.197503183660814</v>
      </c>
      <c r="I139" s="37">
        <v>73.221404706906114</v>
      </c>
      <c r="J139" s="37">
        <v>450.72225182627147</v>
      </c>
      <c r="K139" s="37">
        <v>0</v>
      </c>
      <c r="L139" s="37">
        <v>1234.2548639323525</v>
      </c>
      <c r="M139" s="37">
        <v>0</v>
      </c>
      <c r="N139" s="37">
        <f t="shared" ref="N139:N156" si="110">SUM(D139:M139)</f>
        <v>3088.6787246163203</v>
      </c>
      <c r="O139" s="59"/>
      <c r="P139" s="37">
        <v>329.88154293494114</v>
      </c>
      <c r="Q139" s="37">
        <v>1705.8011161749621</v>
      </c>
      <c r="R139" s="37">
        <v>74.490714382769511</v>
      </c>
      <c r="S139" s="37">
        <v>0</v>
      </c>
      <c r="T139" s="37">
        <v>206.33891872384089</v>
      </c>
      <c r="U139" s="37">
        <v>122.9917587403867</v>
      </c>
      <c r="V139" s="37">
        <v>649.38901660197052</v>
      </c>
      <c r="W139" s="37">
        <v>153.42465869970505</v>
      </c>
      <c r="X139" s="37">
        <v>2150.3064762892682</v>
      </c>
      <c r="Y139" s="37">
        <v>0</v>
      </c>
      <c r="Z139" s="37">
        <f t="shared" ref="Z139:Z154" si="111">SUM(P139:Y139)</f>
        <v>5392.6242025478441</v>
      </c>
      <c r="AA139" s="60"/>
      <c r="AB139" s="37">
        <v>16132.132122808942</v>
      </c>
      <c r="AC139" s="37">
        <v>48505.613220777035</v>
      </c>
      <c r="AD139" s="37">
        <v>3130.1912158738751</v>
      </c>
      <c r="AE139" s="37">
        <v>0</v>
      </c>
      <c r="AF139" s="37">
        <v>10019.811581832755</v>
      </c>
      <c r="AG139" s="37">
        <v>7529.2802377038115</v>
      </c>
      <c r="AH139" s="37">
        <v>31009.81630322475</v>
      </c>
      <c r="AI139" s="37">
        <v>13017.597747288984</v>
      </c>
      <c r="AJ139" s="37">
        <v>109500.07299178174</v>
      </c>
      <c r="AK139" s="37">
        <v>0</v>
      </c>
      <c r="AL139" s="37">
        <f t="shared" ref="AL139:AL154" si="112">SUM(AB139:AK139)</f>
        <v>238844.51542129187</v>
      </c>
      <c r="AM139" s="61"/>
      <c r="AN139" s="37">
        <v>6631.0498450491859</v>
      </c>
      <c r="AO139" s="37">
        <v>21285.022907378792</v>
      </c>
      <c r="AP139" s="37">
        <v>635.58503465043668</v>
      </c>
      <c r="AQ139" s="37">
        <v>0</v>
      </c>
      <c r="AR139" s="37">
        <v>4427.7917221812459</v>
      </c>
      <c r="AS139" s="37">
        <v>3357.5178979822795</v>
      </c>
      <c r="AT139" s="37">
        <v>501.90427904382614</v>
      </c>
      <c r="AU139" s="37">
        <v>12878.700727733394</v>
      </c>
      <c r="AV139" s="37">
        <v>7264.637335640633</v>
      </c>
      <c r="AW139" s="37">
        <v>47623.004891156292</v>
      </c>
      <c r="AX139" s="37">
        <v>0</v>
      </c>
      <c r="AY139" s="37">
        <f t="shared" ref="AY139:AY155" si="113">SUM(AN139:AX139)</f>
        <v>104605.21464081609</v>
      </c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  <c r="CV139" s="16"/>
      <c r="CW139" s="16"/>
      <c r="CX139" s="16"/>
      <c r="CY139" s="16"/>
      <c r="CZ139" s="16"/>
      <c r="DA139" s="16"/>
      <c r="DB139" s="16"/>
      <c r="DC139" s="16"/>
      <c r="DD139" s="16"/>
      <c r="DE139" s="16"/>
      <c r="DF139" s="16"/>
      <c r="DG139" s="16"/>
      <c r="DH139" s="16"/>
      <c r="DI139" s="16"/>
      <c r="DJ139" s="16"/>
      <c r="DK139" s="16"/>
      <c r="DL139" s="16"/>
      <c r="DM139" s="16"/>
      <c r="DN139" s="16"/>
      <c r="DO139" s="16"/>
      <c r="DP139" s="16"/>
      <c r="DQ139" s="16"/>
      <c r="DR139" s="16"/>
      <c r="DS139" s="16"/>
      <c r="DT139" s="16"/>
      <c r="DU139" s="16"/>
      <c r="DV139" s="16"/>
      <c r="DW139" s="16"/>
      <c r="DX139" s="16"/>
      <c r="DY139" s="16"/>
      <c r="DZ139" s="16"/>
      <c r="EA139" s="16"/>
      <c r="EB139" s="16"/>
      <c r="EC139" s="16"/>
      <c r="ED139" s="16"/>
      <c r="EE139" s="16"/>
      <c r="EF139" s="16"/>
      <c r="EG139" s="16"/>
      <c r="EH139" s="16"/>
      <c r="EI139" s="16"/>
      <c r="EJ139" s="16"/>
      <c r="EK139" s="16"/>
      <c r="EL139" s="16"/>
      <c r="EM139" s="16"/>
      <c r="EN139" s="16"/>
      <c r="EO139" s="16"/>
      <c r="EP139" s="16"/>
      <c r="EQ139" s="16"/>
      <c r="ER139" s="16"/>
      <c r="ES139" s="16"/>
      <c r="ET139" s="16"/>
      <c r="EU139" s="16"/>
      <c r="EV139" s="16"/>
      <c r="EW139" s="16"/>
      <c r="EX139" s="16"/>
      <c r="EY139" s="16"/>
      <c r="EZ139" s="16"/>
      <c r="FA139" s="16"/>
      <c r="FB139" s="16"/>
      <c r="FC139" s="16"/>
      <c r="FD139" s="16"/>
      <c r="FE139" s="16"/>
      <c r="FF139" s="16"/>
      <c r="FG139" s="16"/>
      <c r="FH139" s="16"/>
      <c r="FI139" s="16"/>
      <c r="FJ139" s="16"/>
      <c r="FK139" s="16"/>
      <c r="FL139" s="16"/>
      <c r="FM139" s="16"/>
      <c r="FN139" s="16"/>
      <c r="FO139" s="16"/>
    </row>
    <row r="140" spans="1:171" ht="15" customHeight="1" x14ac:dyDescent="0.35">
      <c r="A140" s="14" t="s">
        <v>226</v>
      </c>
      <c r="B140" s="24"/>
      <c r="C140" s="24" t="s">
        <v>227</v>
      </c>
      <c r="D140" s="37">
        <v>4849.5569607118778</v>
      </c>
      <c r="E140" s="37">
        <v>25127.358946010416</v>
      </c>
      <c r="F140" s="37">
        <v>1655.030745907238</v>
      </c>
      <c r="G140" s="37">
        <v>0</v>
      </c>
      <c r="H140" s="37">
        <v>1453.6702191312359</v>
      </c>
      <c r="I140" s="37">
        <v>1722.8997679543561</v>
      </c>
      <c r="J140" s="37">
        <v>10576.133384061584</v>
      </c>
      <c r="K140" s="37">
        <v>0</v>
      </c>
      <c r="L140" s="37">
        <v>30961.451679679045</v>
      </c>
      <c r="M140" s="37">
        <v>0</v>
      </c>
      <c r="N140" s="37">
        <f t="shared" si="110"/>
        <v>76346.101703455744</v>
      </c>
      <c r="O140" s="59"/>
      <c r="P140" s="37">
        <v>0</v>
      </c>
      <c r="Q140" s="37">
        <v>0</v>
      </c>
      <c r="R140" s="37">
        <v>0</v>
      </c>
      <c r="S140" s="37">
        <v>0</v>
      </c>
      <c r="T140" s="37">
        <v>0</v>
      </c>
      <c r="U140" s="37">
        <v>0</v>
      </c>
      <c r="V140" s="37">
        <v>0</v>
      </c>
      <c r="W140" s="37">
        <v>0</v>
      </c>
      <c r="X140" s="37">
        <v>0</v>
      </c>
      <c r="Y140" s="37">
        <v>0</v>
      </c>
      <c r="Z140" s="37">
        <f t="shared" si="111"/>
        <v>0</v>
      </c>
      <c r="AA140" s="60"/>
      <c r="AB140" s="37">
        <v>0.52633409376470874</v>
      </c>
      <c r="AC140" s="37">
        <v>1.582565638733054</v>
      </c>
      <c r="AD140" s="37">
        <v>0.10212700617470263</v>
      </c>
      <c r="AE140" s="37">
        <v>0</v>
      </c>
      <c r="AF140" s="37">
        <v>0.32691081429717433</v>
      </c>
      <c r="AG140" s="37">
        <v>0.24565363464940052</v>
      </c>
      <c r="AH140" s="37">
        <v>1.0117400128834284</v>
      </c>
      <c r="AI140" s="37">
        <v>0.42471791460382941</v>
      </c>
      <c r="AJ140" s="37">
        <v>3.5725979211273455</v>
      </c>
      <c r="AK140" s="37">
        <v>0</v>
      </c>
      <c r="AL140" s="37">
        <f t="shared" si="112"/>
        <v>7.7926470362336442</v>
      </c>
      <c r="AM140" s="61"/>
      <c r="AN140" s="37">
        <v>0.2160477961148774</v>
      </c>
      <c r="AO140" s="37">
        <v>0.69349234236675517</v>
      </c>
      <c r="AP140" s="37">
        <v>2.0708145646401228E-2</v>
      </c>
      <c r="AQ140" s="37">
        <v>0</v>
      </c>
      <c r="AR140" s="37">
        <v>0.14426292451219844</v>
      </c>
      <c r="AS140" s="37">
        <v>0.10939208107701184</v>
      </c>
      <c r="AT140" s="37">
        <v>1.6352661476222212E-2</v>
      </c>
      <c r="AU140" s="37">
        <v>0.41960398037533214</v>
      </c>
      <c r="AV140" s="37">
        <v>0.23669085930802139</v>
      </c>
      <c r="AW140" s="37">
        <v>1.5516163339933431</v>
      </c>
      <c r="AX140" s="37">
        <v>0</v>
      </c>
      <c r="AY140" s="37">
        <f t="shared" si="113"/>
        <v>3.4081671248701628</v>
      </c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  <c r="CV140" s="16"/>
      <c r="CW140" s="16"/>
      <c r="CX140" s="16"/>
      <c r="CY140" s="16"/>
      <c r="CZ140" s="16"/>
      <c r="DA140" s="16"/>
      <c r="DB140" s="16"/>
      <c r="DC140" s="16"/>
      <c r="DD140" s="16"/>
      <c r="DE140" s="16"/>
      <c r="DF140" s="16"/>
      <c r="DG140" s="16"/>
      <c r="DH140" s="16"/>
      <c r="DI140" s="16"/>
      <c r="DJ140" s="16"/>
      <c r="DK140" s="16"/>
      <c r="DL140" s="16"/>
      <c r="DM140" s="16"/>
      <c r="DN140" s="16"/>
      <c r="DO140" s="16"/>
      <c r="DP140" s="16"/>
      <c r="DQ140" s="16"/>
      <c r="DR140" s="16"/>
      <c r="DS140" s="16"/>
      <c r="DT140" s="16"/>
      <c r="DU140" s="16"/>
      <c r="DV140" s="16"/>
      <c r="DW140" s="16"/>
      <c r="DX140" s="16"/>
      <c r="DY140" s="16"/>
      <c r="DZ140" s="16"/>
      <c r="EA140" s="16"/>
      <c r="EB140" s="16"/>
      <c r="EC140" s="16"/>
      <c r="ED140" s="16"/>
      <c r="EE140" s="16"/>
      <c r="EF140" s="16"/>
      <c r="EG140" s="16"/>
      <c r="EH140" s="16"/>
      <c r="EI140" s="16"/>
      <c r="EJ140" s="16"/>
      <c r="EK140" s="16"/>
      <c r="EL140" s="16"/>
      <c r="EM140" s="16"/>
      <c r="EN140" s="16"/>
      <c r="EO140" s="16"/>
      <c r="EP140" s="16"/>
      <c r="EQ140" s="16"/>
      <c r="ER140" s="16"/>
      <c r="ES140" s="16"/>
      <c r="ET140" s="16"/>
      <c r="EU140" s="16"/>
      <c r="EV140" s="16"/>
      <c r="EW140" s="16"/>
      <c r="EX140" s="16"/>
      <c r="EY140" s="16"/>
      <c r="EZ140" s="16"/>
      <c r="FA140" s="16"/>
      <c r="FB140" s="16"/>
      <c r="FC140" s="16"/>
      <c r="FD140" s="16"/>
      <c r="FE140" s="16"/>
      <c r="FF140" s="16"/>
      <c r="FG140" s="16"/>
      <c r="FH140" s="16"/>
      <c r="FI140" s="16"/>
      <c r="FJ140" s="16"/>
      <c r="FK140" s="16"/>
      <c r="FL140" s="16"/>
      <c r="FM140" s="16"/>
      <c r="FN140" s="16"/>
      <c r="FO140" s="16"/>
    </row>
    <row r="141" spans="1:171" ht="15" customHeight="1" x14ac:dyDescent="0.35">
      <c r="A141" s="14" t="s">
        <v>228</v>
      </c>
      <c r="B141" s="24"/>
      <c r="C141" s="24" t="s">
        <v>229</v>
      </c>
      <c r="D141" s="37">
        <v>96005.785400000008</v>
      </c>
      <c r="E141" s="37">
        <v>498713.08060000004</v>
      </c>
      <c r="F141" s="37">
        <v>16981.133400000002</v>
      </c>
      <c r="G141" s="37">
        <v>6.4260000000000002</v>
      </c>
      <c r="H141" s="37">
        <v>29998.526600000005</v>
      </c>
      <c r="I141" s="37">
        <v>35315.473200000008</v>
      </c>
      <c r="J141" s="37">
        <v>217388.20320000002</v>
      </c>
      <c r="K141" s="37">
        <v>0</v>
      </c>
      <c r="L141" s="37">
        <v>595294.43260000006</v>
      </c>
      <c r="M141" s="37">
        <v>0</v>
      </c>
      <c r="N141" s="37">
        <f t="shared" si="110"/>
        <v>1489703.0610000002</v>
      </c>
      <c r="O141" s="59"/>
      <c r="P141" s="37">
        <v>94192.517449891195</v>
      </c>
      <c r="Q141" s="37">
        <v>487060.09582147794</v>
      </c>
      <c r="R141" s="37">
        <v>21270.239309036093</v>
      </c>
      <c r="S141" s="37">
        <v>0</v>
      </c>
      <c r="T141" s="37">
        <v>58903.753379260066</v>
      </c>
      <c r="U141" s="37">
        <v>35125.841340072642</v>
      </c>
      <c r="V141" s="37">
        <v>185422.77268543476</v>
      </c>
      <c r="W141" s="37">
        <v>43779.877916204823</v>
      </c>
      <c r="X141" s="37">
        <v>613989.9794986397</v>
      </c>
      <c r="Y141" s="37">
        <v>0</v>
      </c>
      <c r="Z141" s="37">
        <f t="shared" si="111"/>
        <v>1539745.0774000173</v>
      </c>
      <c r="AA141" s="60"/>
      <c r="AB141" s="37">
        <v>91327.969520230326</v>
      </c>
      <c r="AC141" s="37">
        <v>274602.21203642513</v>
      </c>
      <c r="AD141" s="37">
        <v>17720.782707428341</v>
      </c>
      <c r="AE141" s="37">
        <v>0</v>
      </c>
      <c r="AF141" s="37">
        <v>56724.618902063419</v>
      </c>
      <c r="AG141" s="37">
        <v>42625.108127279258</v>
      </c>
      <c r="AH141" s="37">
        <v>175554.20056129133</v>
      </c>
      <c r="AI141" s="37">
        <v>73695.824038665261</v>
      </c>
      <c r="AJ141" s="37">
        <v>619906.85747713526</v>
      </c>
      <c r="AK141" s="37">
        <v>0</v>
      </c>
      <c r="AL141" s="37">
        <f t="shared" si="112"/>
        <v>1352157.5733705182</v>
      </c>
      <c r="AM141" s="61"/>
      <c r="AN141" s="37">
        <v>45487.799637976277</v>
      </c>
      <c r="AO141" s="37">
        <v>146011.39788195939</v>
      </c>
      <c r="AP141" s="37">
        <v>4359.9980975351609</v>
      </c>
      <c r="AQ141" s="37">
        <v>0</v>
      </c>
      <c r="AR141" s="37">
        <v>30373.848395612007</v>
      </c>
      <c r="AS141" s="37">
        <v>23031.964016733218</v>
      </c>
      <c r="AT141" s="37">
        <v>3442.9723522036284</v>
      </c>
      <c r="AU141" s="37">
        <v>88345.551909548434</v>
      </c>
      <c r="AV141" s="37">
        <v>49834.094945448545</v>
      </c>
      <c r="AW141" s="37">
        <v>326685.17885816214</v>
      </c>
      <c r="AX141" s="37">
        <v>0</v>
      </c>
      <c r="AY141" s="37">
        <f t="shared" si="113"/>
        <v>717572.80609517882</v>
      </c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  <c r="CF141" s="16"/>
      <c r="CG141" s="16"/>
      <c r="CH141" s="16"/>
      <c r="CI141" s="16"/>
      <c r="CJ141" s="16"/>
      <c r="CK141" s="16"/>
      <c r="CL141" s="16"/>
      <c r="CM141" s="16"/>
      <c r="CN141" s="16"/>
      <c r="CO141" s="16"/>
      <c r="CP141" s="16"/>
      <c r="CQ141" s="16"/>
      <c r="CR141" s="16"/>
      <c r="CS141" s="16"/>
      <c r="CT141" s="16"/>
      <c r="CU141" s="16"/>
      <c r="CV141" s="16"/>
      <c r="CW141" s="16"/>
      <c r="CX141" s="16"/>
      <c r="CY141" s="16"/>
      <c r="CZ141" s="16"/>
      <c r="DA141" s="16"/>
      <c r="DB141" s="16"/>
      <c r="DC141" s="16"/>
      <c r="DD141" s="16"/>
      <c r="DE141" s="16"/>
      <c r="DF141" s="16"/>
      <c r="DG141" s="16"/>
      <c r="DH141" s="16"/>
      <c r="DI141" s="16"/>
      <c r="DJ141" s="16"/>
      <c r="DK141" s="16"/>
      <c r="DL141" s="16"/>
      <c r="DM141" s="16"/>
      <c r="DN141" s="16"/>
      <c r="DO141" s="16"/>
      <c r="DP141" s="16"/>
      <c r="DQ141" s="16"/>
      <c r="DR141" s="16"/>
      <c r="DS141" s="16"/>
      <c r="DT141" s="16"/>
      <c r="DU141" s="16"/>
      <c r="DV141" s="16"/>
      <c r="DW141" s="16"/>
      <c r="DX141" s="16"/>
      <c r="DY141" s="16"/>
      <c r="DZ141" s="16"/>
      <c r="EA141" s="16"/>
      <c r="EB141" s="16"/>
      <c r="EC141" s="16"/>
      <c r="ED141" s="16"/>
      <c r="EE141" s="16"/>
      <c r="EF141" s="16"/>
      <c r="EG141" s="16"/>
      <c r="EH141" s="16"/>
      <c r="EI141" s="16"/>
      <c r="EJ141" s="16"/>
      <c r="EK141" s="16"/>
      <c r="EL141" s="16"/>
      <c r="EM141" s="16"/>
      <c r="EN141" s="16"/>
      <c r="EO141" s="16"/>
      <c r="EP141" s="16"/>
      <c r="EQ141" s="16"/>
      <c r="ER141" s="16"/>
      <c r="ES141" s="16"/>
      <c r="ET141" s="16"/>
      <c r="EU141" s="16"/>
      <c r="EV141" s="16"/>
      <c r="EW141" s="16"/>
      <c r="EX141" s="16"/>
      <c r="EY141" s="16"/>
      <c r="EZ141" s="16"/>
      <c r="FA141" s="16"/>
      <c r="FB141" s="16"/>
      <c r="FC141" s="16"/>
      <c r="FD141" s="16"/>
      <c r="FE141" s="16"/>
      <c r="FF141" s="16"/>
      <c r="FG141" s="16"/>
      <c r="FH141" s="16"/>
      <c r="FI141" s="16"/>
      <c r="FJ141" s="16"/>
      <c r="FK141" s="16"/>
      <c r="FL141" s="16"/>
      <c r="FM141" s="16"/>
      <c r="FN141" s="16"/>
      <c r="FO141" s="16"/>
    </row>
    <row r="142" spans="1:171" ht="15" customHeight="1" x14ac:dyDescent="0.35">
      <c r="A142" s="14" t="s">
        <v>230</v>
      </c>
      <c r="B142" s="24"/>
      <c r="C142" s="24" t="s">
        <v>231</v>
      </c>
      <c r="D142" s="37">
        <v>26394.276379264658</v>
      </c>
      <c r="E142" s="37">
        <v>137108.10060526719</v>
      </c>
      <c r="F142" s="37">
        <v>4668.5179057215664</v>
      </c>
      <c r="G142" s="37">
        <v>1.7666604080836432</v>
      </c>
      <c r="H142" s="37">
        <v>8247.3092507102447</v>
      </c>
      <c r="I142" s="37">
        <v>9709.0644717054111</v>
      </c>
      <c r="J142" s="37">
        <v>59765.193242745401</v>
      </c>
      <c r="K142" s="37">
        <v>0</v>
      </c>
      <c r="L142" s="37">
        <v>163660.61394756255</v>
      </c>
      <c r="M142" s="37">
        <v>0</v>
      </c>
      <c r="N142" s="37">
        <f t="shared" si="110"/>
        <v>409554.84246338508</v>
      </c>
      <c r="O142" s="59"/>
      <c r="P142" s="37">
        <v>38696.063617370193</v>
      </c>
      <c r="Q142" s="37">
        <v>200092.49581078099</v>
      </c>
      <c r="R142" s="37">
        <v>8738.3358458014045</v>
      </c>
      <c r="S142" s="37">
        <v>0</v>
      </c>
      <c r="T142" s="37">
        <v>24196.061297079526</v>
      </c>
      <c r="U142" s="37">
        <v>14431.904561324331</v>
      </c>
      <c r="V142" s="37">
        <v>76175.151467401956</v>
      </c>
      <c r="W142" s="37">
        <v>17979.774762547826</v>
      </c>
      <c r="X142" s="37">
        <v>252239.41135667462</v>
      </c>
      <c r="Y142" s="37">
        <v>0</v>
      </c>
      <c r="Z142" s="37">
        <f t="shared" si="111"/>
        <v>632549.19871898089</v>
      </c>
      <c r="AA142" s="60"/>
      <c r="AB142" s="37">
        <v>287663.46608691564</v>
      </c>
      <c r="AC142" s="37">
        <v>864937.92125789251</v>
      </c>
      <c r="AD142" s="37">
        <v>55816.655096692193</v>
      </c>
      <c r="AE142" s="37">
        <v>0</v>
      </c>
      <c r="AF142" s="37">
        <v>178670.35226500218</v>
      </c>
      <c r="AG142" s="37">
        <v>134259.92508797193</v>
      </c>
      <c r="AH142" s="37">
        <v>552957.98302394198</v>
      </c>
      <c r="AI142" s="37">
        <v>232125.99919237118</v>
      </c>
      <c r="AJ142" s="37">
        <v>1952573.3048671267</v>
      </c>
      <c r="AK142" s="37">
        <v>0</v>
      </c>
      <c r="AL142" s="37">
        <f t="shared" si="112"/>
        <v>4259005.6068779146</v>
      </c>
      <c r="AM142" s="61"/>
      <c r="AN142" s="37">
        <v>171904.14136282934</v>
      </c>
      <c r="AO142" s="37">
        <v>551795.51839938923</v>
      </c>
      <c r="AP142" s="37">
        <v>16476.983614626566</v>
      </c>
      <c r="AQ142" s="37">
        <v>0</v>
      </c>
      <c r="AR142" s="37">
        <v>114786.61025347257</v>
      </c>
      <c r="AS142" s="37">
        <v>87040.701676205586</v>
      </c>
      <c r="AT142" s="37">
        <v>13011.42747400338</v>
      </c>
      <c r="AU142" s="37">
        <v>333869.00147082715</v>
      </c>
      <c r="AV142" s="37">
        <v>188329.34040271753</v>
      </c>
      <c r="AW142" s="37">
        <v>1234584.561454359</v>
      </c>
      <c r="AX142" s="37">
        <v>0</v>
      </c>
      <c r="AY142" s="37">
        <f t="shared" si="113"/>
        <v>2711798.2861084305</v>
      </c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  <c r="CF142" s="16"/>
      <c r="CG142" s="16"/>
      <c r="CH142" s="16"/>
      <c r="CI142" s="16"/>
      <c r="CJ142" s="16"/>
      <c r="CK142" s="16"/>
      <c r="CL142" s="16"/>
      <c r="CM142" s="16"/>
      <c r="CN142" s="16"/>
      <c r="CO142" s="16"/>
      <c r="CP142" s="16"/>
      <c r="CQ142" s="16"/>
      <c r="CR142" s="16"/>
      <c r="CS142" s="16"/>
      <c r="CT142" s="16"/>
      <c r="CU142" s="16"/>
      <c r="CV142" s="16"/>
      <c r="CW142" s="16"/>
      <c r="CX142" s="16"/>
      <c r="CY142" s="16"/>
      <c r="CZ142" s="16"/>
      <c r="DA142" s="16"/>
      <c r="DB142" s="16"/>
      <c r="DC142" s="16"/>
      <c r="DD142" s="16"/>
      <c r="DE142" s="16"/>
      <c r="DF142" s="16"/>
      <c r="DG142" s="16"/>
      <c r="DH142" s="16"/>
      <c r="DI142" s="16"/>
      <c r="DJ142" s="16"/>
      <c r="DK142" s="16"/>
      <c r="DL142" s="16"/>
      <c r="DM142" s="16"/>
      <c r="DN142" s="16"/>
      <c r="DO142" s="16"/>
      <c r="DP142" s="16"/>
      <c r="DQ142" s="16"/>
      <c r="DR142" s="16"/>
      <c r="DS142" s="16"/>
      <c r="DT142" s="16"/>
      <c r="DU142" s="16"/>
      <c r="DV142" s="16"/>
      <c r="DW142" s="16"/>
      <c r="DX142" s="16"/>
      <c r="DY142" s="16"/>
      <c r="DZ142" s="16"/>
      <c r="EA142" s="16"/>
      <c r="EB142" s="16"/>
      <c r="EC142" s="16"/>
      <c r="ED142" s="16"/>
      <c r="EE142" s="16"/>
      <c r="EF142" s="16"/>
      <c r="EG142" s="16"/>
      <c r="EH142" s="16"/>
      <c r="EI142" s="16"/>
      <c r="EJ142" s="16"/>
      <c r="EK142" s="16"/>
      <c r="EL142" s="16"/>
      <c r="EM142" s="16"/>
      <c r="EN142" s="16"/>
      <c r="EO142" s="16"/>
      <c r="EP142" s="16"/>
      <c r="EQ142" s="16"/>
      <c r="ER142" s="16"/>
      <c r="ES142" s="16"/>
      <c r="ET142" s="16"/>
      <c r="EU142" s="16"/>
      <c r="EV142" s="16"/>
      <c r="EW142" s="16"/>
      <c r="EX142" s="16"/>
      <c r="EY142" s="16"/>
      <c r="EZ142" s="16"/>
      <c r="FA142" s="16"/>
      <c r="FB142" s="16"/>
      <c r="FC142" s="16"/>
      <c r="FD142" s="16"/>
      <c r="FE142" s="16"/>
      <c r="FF142" s="16"/>
      <c r="FG142" s="16"/>
      <c r="FH142" s="16"/>
      <c r="FI142" s="16"/>
      <c r="FJ142" s="16"/>
      <c r="FK142" s="16"/>
      <c r="FL142" s="16"/>
      <c r="FM142" s="16"/>
      <c r="FN142" s="16"/>
      <c r="FO142" s="16"/>
    </row>
    <row r="143" spans="1:171" ht="15" customHeight="1" x14ac:dyDescent="0.35">
      <c r="A143" s="14" t="s">
        <v>232</v>
      </c>
      <c r="B143" s="24"/>
      <c r="C143" s="24" t="s">
        <v>233</v>
      </c>
      <c r="D143" s="37">
        <v>36931.808904273043</v>
      </c>
      <c r="E143" s="37">
        <v>191846.52376981149</v>
      </c>
      <c r="F143" s="37">
        <v>6532.3560563962474</v>
      </c>
      <c r="G143" s="37">
        <v>2.4719739860474967</v>
      </c>
      <c r="H143" s="37">
        <v>11539.928007306858</v>
      </c>
      <c r="I143" s="37">
        <v>13585.267826853027</v>
      </c>
      <c r="J143" s="37">
        <v>83625.580949892188</v>
      </c>
      <c r="K143" s="37">
        <v>0</v>
      </c>
      <c r="L143" s="37">
        <v>228999.74345255291</v>
      </c>
      <c r="M143" s="37">
        <v>0</v>
      </c>
      <c r="N143" s="37">
        <f t="shared" si="110"/>
        <v>573063.68094107183</v>
      </c>
      <c r="O143" s="59"/>
      <c r="P143" s="37">
        <v>37405.912038355556</v>
      </c>
      <c r="Q143" s="37">
        <v>193423.5971684086</v>
      </c>
      <c r="R143" s="37">
        <v>8446.7112009700013</v>
      </c>
      <c r="S143" s="37">
        <v>0</v>
      </c>
      <c r="T143" s="37">
        <v>23395.734945009044</v>
      </c>
      <c r="U143" s="37">
        <v>13947.095230117353</v>
      </c>
      <c r="V143" s="37">
        <v>73635.476158710619</v>
      </c>
      <c r="W143" s="37">
        <v>17394.033353741659</v>
      </c>
      <c r="X143" s="37">
        <v>243827.84158223751</v>
      </c>
      <c r="Y143" s="37">
        <v>0</v>
      </c>
      <c r="Z143" s="37">
        <f t="shared" si="111"/>
        <v>611476.4016775504</v>
      </c>
      <c r="AA143" s="60"/>
      <c r="AB143" s="37">
        <v>23290.435035093593</v>
      </c>
      <c r="AC143" s="37">
        <v>70028.984696858359</v>
      </c>
      <c r="AD143" s="37">
        <v>4519.1493973480474</v>
      </c>
      <c r="AE143" s="37">
        <v>0</v>
      </c>
      <c r="AF143" s="37">
        <v>14465.897559852137</v>
      </c>
      <c r="AG143" s="37">
        <v>10870.243988971297</v>
      </c>
      <c r="AH143" s="37">
        <v>44769.78657020114</v>
      </c>
      <c r="AI143" s="37">
        <v>18793.889880033035</v>
      </c>
      <c r="AJ143" s="37">
        <v>158088.48557267073</v>
      </c>
      <c r="AK143" s="37">
        <v>0</v>
      </c>
      <c r="AL143" s="37">
        <f t="shared" si="112"/>
        <v>344826.87270102836</v>
      </c>
      <c r="AM143" s="61"/>
      <c r="AN143" s="37">
        <v>9398.2596557177294</v>
      </c>
      <c r="AO143" s="37">
        <v>30167.496359690234</v>
      </c>
      <c r="AP143" s="37">
        <v>900.82163888316347</v>
      </c>
      <c r="AQ143" s="37">
        <v>0</v>
      </c>
      <c r="AR143" s="37">
        <v>6275.5577591632873</v>
      </c>
      <c r="AS143" s="37">
        <v>4758.6469324335167</v>
      </c>
      <c r="AT143" s="37">
        <v>711.354438134931</v>
      </c>
      <c r="AU143" s="37">
        <v>18253.123758055772</v>
      </c>
      <c r="AV143" s="37">
        <v>10296.250153502755</v>
      </c>
      <c r="AW143" s="37">
        <v>67496.607024718032</v>
      </c>
      <c r="AX143" s="37">
        <v>0</v>
      </c>
      <c r="AY143" s="37">
        <f t="shared" si="113"/>
        <v>148258.11772029943</v>
      </c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CO143" s="16"/>
      <c r="CP143" s="16"/>
      <c r="CQ143" s="16"/>
      <c r="CR143" s="16"/>
      <c r="CS143" s="16"/>
      <c r="CT143" s="16"/>
      <c r="CU143" s="16"/>
      <c r="CV143" s="16"/>
      <c r="CW143" s="16"/>
      <c r="CX143" s="16"/>
      <c r="CY143" s="16"/>
      <c r="CZ143" s="16"/>
      <c r="DA143" s="16"/>
      <c r="DB143" s="16"/>
      <c r="DC143" s="16"/>
      <c r="DD143" s="16"/>
      <c r="DE143" s="16"/>
      <c r="DF143" s="16"/>
      <c r="DG143" s="16"/>
      <c r="DH143" s="16"/>
      <c r="DI143" s="16"/>
      <c r="DJ143" s="16"/>
      <c r="DK143" s="16"/>
      <c r="DL143" s="16"/>
      <c r="DM143" s="16"/>
      <c r="DN143" s="16"/>
      <c r="DO143" s="16"/>
      <c r="DP143" s="16"/>
      <c r="DQ143" s="16"/>
      <c r="DR143" s="16"/>
      <c r="DS143" s="16"/>
      <c r="DT143" s="16"/>
      <c r="DU143" s="16"/>
      <c r="DV143" s="16"/>
      <c r="DW143" s="16"/>
      <c r="DX143" s="16"/>
      <c r="DY143" s="16"/>
      <c r="DZ143" s="16"/>
      <c r="EA143" s="16"/>
      <c r="EB143" s="16"/>
      <c r="EC143" s="16"/>
      <c r="ED143" s="16"/>
      <c r="EE143" s="16"/>
      <c r="EF143" s="16"/>
      <c r="EG143" s="16"/>
      <c r="EH143" s="16"/>
      <c r="EI143" s="16"/>
      <c r="EJ143" s="16"/>
      <c r="EK143" s="16"/>
      <c r="EL143" s="16"/>
      <c r="EM143" s="16"/>
      <c r="EN143" s="16"/>
      <c r="EO143" s="16"/>
      <c r="EP143" s="16"/>
      <c r="EQ143" s="16"/>
      <c r="ER143" s="16"/>
      <c r="ES143" s="16"/>
      <c r="ET143" s="16"/>
      <c r="EU143" s="16"/>
      <c r="EV143" s="16"/>
      <c r="EW143" s="16"/>
      <c r="EX143" s="16"/>
      <c r="EY143" s="16"/>
      <c r="EZ143" s="16"/>
      <c r="FA143" s="16"/>
      <c r="FB143" s="16"/>
      <c r="FC143" s="16"/>
      <c r="FD143" s="16"/>
      <c r="FE143" s="16"/>
      <c r="FF143" s="16"/>
      <c r="FG143" s="16"/>
      <c r="FH143" s="16"/>
      <c r="FI143" s="16"/>
      <c r="FJ143" s="16"/>
      <c r="FK143" s="16"/>
      <c r="FL143" s="16"/>
      <c r="FM143" s="16"/>
      <c r="FN143" s="16"/>
      <c r="FO143" s="16"/>
    </row>
    <row r="144" spans="1:171" ht="15" customHeight="1" x14ac:dyDescent="0.35">
      <c r="A144" s="14" t="s">
        <v>234</v>
      </c>
      <c r="B144" s="24"/>
      <c r="C144" s="24" t="s">
        <v>235</v>
      </c>
      <c r="D144" s="37">
        <v>2205.921437683774</v>
      </c>
      <c r="E144" s="37">
        <v>11458.912305808353</v>
      </c>
      <c r="F144" s="37">
        <v>390.17488422346634</v>
      </c>
      <c r="G144" s="37">
        <v>0</v>
      </c>
      <c r="H144" s="37">
        <v>689.27505410384299</v>
      </c>
      <c r="I144" s="37">
        <v>811.44234265934972</v>
      </c>
      <c r="J144" s="37">
        <v>4994.9208346191645</v>
      </c>
      <c r="K144" s="37">
        <v>0</v>
      </c>
      <c r="L144" s="37">
        <v>13678.058516316647</v>
      </c>
      <c r="M144" s="37">
        <v>0</v>
      </c>
      <c r="N144" s="37">
        <f t="shared" si="110"/>
        <v>34228.705375414596</v>
      </c>
      <c r="O144" s="59"/>
      <c r="P144" s="37">
        <v>5086.6271218849406</v>
      </c>
      <c r="Q144" s="37">
        <v>26302.602656938019</v>
      </c>
      <c r="R144" s="37">
        <v>1148.6253062242213</v>
      </c>
      <c r="S144" s="37">
        <v>0</v>
      </c>
      <c r="T144" s="37">
        <v>3181.3946231323403</v>
      </c>
      <c r="U144" s="37">
        <v>1896.6266101082997</v>
      </c>
      <c r="V144" s="37">
        <v>10013.288533604416</v>
      </c>
      <c r="W144" s="37">
        <v>2365.181741935678</v>
      </c>
      <c r="X144" s="37">
        <v>33156.8435067725</v>
      </c>
      <c r="Y144" s="37">
        <v>0</v>
      </c>
      <c r="Z144" s="37">
        <f t="shared" si="111"/>
        <v>83151.190100600419</v>
      </c>
      <c r="AA144" s="60"/>
      <c r="AB144" s="37">
        <v>1665.5689343651286</v>
      </c>
      <c r="AC144" s="37">
        <v>5007.9829440914327</v>
      </c>
      <c r="AD144" s="37">
        <v>323.17794127230025</v>
      </c>
      <c r="AE144" s="37">
        <v>0</v>
      </c>
      <c r="AF144" s="37">
        <v>1034.4997655515547</v>
      </c>
      <c r="AG144" s="37">
        <v>777.36378344669731</v>
      </c>
      <c r="AH144" s="37">
        <v>3201.6218502199613</v>
      </c>
      <c r="AI144" s="37">
        <v>1344.0074903236518</v>
      </c>
      <c r="AJ144" s="37">
        <v>11305.382233261153</v>
      </c>
      <c r="AK144" s="37">
        <v>0</v>
      </c>
      <c r="AL144" s="37">
        <f t="shared" si="112"/>
        <v>24659.604942531878</v>
      </c>
      <c r="AM144" s="61"/>
      <c r="AN144" s="37">
        <v>223.66177896239057</v>
      </c>
      <c r="AO144" s="37">
        <v>717.93248429189919</v>
      </c>
      <c r="AP144" s="37">
        <v>21.437944647320755</v>
      </c>
      <c r="AQ144" s="37">
        <v>0</v>
      </c>
      <c r="AR144" s="37">
        <v>149.34705613733158</v>
      </c>
      <c r="AS144" s="37">
        <v>113.24729017403618</v>
      </c>
      <c r="AT144" s="37">
        <v>16.928963971457762</v>
      </c>
      <c r="AU144" s="37">
        <v>434.39171515799688</v>
      </c>
      <c r="AV144" s="37">
        <v>245.03234751267854</v>
      </c>
      <c r="AW144" s="37">
        <v>1606.2985865568676</v>
      </c>
      <c r="AX144" s="37">
        <v>0</v>
      </c>
      <c r="AY144" s="37">
        <f t="shared" si="113"/>
        <v>3528.2781674119788</v>
      </c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  <c r="CF144" s="16"/>
      <c r="CG144" s="16"/>
      <c r="CH144" s="16"/>
      <c r="CI144" s="16"/>
      <c r="CJ144" s="16"/>
      <c r="CK144" s="16"/>
      <c r="CL144" s="16"/>
      <c r="CM144" s="16"/>
      <c r="CN144" s="16"/>
      <c r="CO144" s="16"/>
      <c r="CP144" s="16"/>
      <c r="CQ144" s="16"/>
      <c r="CR144" s="16"/>
      <c r="CS144" s="16"/>
      <c r="CT144" s="16"/>
      <c r="CU144" s="16"/>
      <c r="CV144" s="16"/>
      <c r="CW144" s="16"/>
      <c r="CX144" s="16"/>
      <c r="CY144" s="16"/>
      <c r="CZ144" s="16"/>
      <c r="DA144" s="16"/>
      <c r="DB144" s="16"/>
      <c r="DC144" s="16"/>
      <c r="DD144" s="16"/>
      <c r="DE144" s="16"/>
      <c r="DF144" s="16"/>
      <c r="DG144" s="16"/>
      <c r="DH144" s="16"/>
      <c r="DI144" s="16"/>
      <c r="DJ144" s="16"/>
      <c r="DK144" s="16"/>
      <c r="DL144" s="16"/>
      <c r="DM144" s="16"/>
      <c r="DN144" s="16"/>
      <c r="DO144" s="16"/>
      <c r="DP144" s="16"/>
      <c r="DQ144" s="16"/>
      <c r="DR144" s="16"/>
      <c r="DS144" s="16"/>
      <c r="DT144" s="16"/>
      <c r="DU144" s="16"/>
      <c r="DV144" s="16"/>
      <c r="DW144" s="16"/>
      <c r="DX144" s="16"/>
      <c r="DY144" s="16"/>
      <c r="DZ144" s="16"/>
      <c r="EA144" s="16"/>
      <c r="EB144" s="16"/>
      <c r="EC144" s="16"/>
      <c r="ED144" s="16"/>
      <c r="EE144" s="16"/>
      <c r="EF144" s="16"/>
      <c r="EG144" s="16"/>
      <c r="EH144" s="16"/>
      <c r="EI144" s="16"/>
      <c r="EJ144" s="16"/>
      <c r="EK144" s="16"/>
      <c r="EL144" s="16"/>
      <c r="EM144" s="16"/>
      <c r="EN144" s="16"/>
      <c r="EO144" s="16"/>
      <c r="EP144" s="16"/>
      <c r="EQ144" s="16"/>
      <c r="ER144" s="16"/>
      <c r="ES144" s="16"/>
      <c r="ET144" s="16"/>
      <c r="EU144" s="16"/>
      <c r="EV144" s="16"/>
      <c r="EW144" s="16"/>
      <c r="EX144" s="16"/>
      <c r="EY144" s="16"/>
      <c r="EZ144" s="16"/>
      <c r="FA144" s="16"/>
      <c r="FB144" s="16"/>
      <c r="FC144" s="16"/>
      <c r="FD144" s="16"/>
      <c r="FE144" s="16"/>
      <c r="FF144" s="16"/>
      <c r="FG144" s="16"/>
      <c r="FH144" s="16"/>
      <c r="FI144" s="16"/>
      <c r="FJ144" s="16"/>
      <c r="FK144" s="16"/>
      <c r="FL144" s="16"/>
      <c r="FM144" s="16"/>
      <c r="FN144" s="16"/>
      <c r="FO144" s="16"/>
    </row>
    <row r="145" spans="1:171" ht="15" customHeight="1" x14ac:dyDescent="0.35">
      <c r="A145" s="14" t="s">
        <v>236</v>
      </c>
      <c r="B145" s="24"/>
      <c r="C145" s="24" t="s">
        <v>237</v>
      </c>
      <c r="D145" s="37">
        <v>8.1374695030229311</v>
      </c>
      <c r="E145" s="37">
        <v>42.271020097723373</v>
      </c>
      <c r="F145" s="37">
        <v>1.4393242510702289</v>
      </c>
      <c r="G145" s="37">
        <v>0</v>
      </c>
      <c r="H145" s="37">
        <v>2.5426810928742447</v>
      </c>
      <c r="I145" s="37">
        <v>2.9933465462782793</v>
      </c>
      <c r="J145" s="37">
        <v>18.425867425453632</v>
      </c>
      <c r="K145" s="37">
        <v>0</v>
      </c>
      <c r="L145" s="37">
        <v>50.457274740464129</v>
      </c>
      <c r="M145" s="37">
        <v>0</v>
      </c>
      <c r="N145" s="37">
        <f t="shared" si="110"/>
        <v>126.26698365688682</v>
      </c>
      <c r="O145" s="59"/>
      <c r="P145" s="37">
        <v>106.27972644136489</v>
      </c>
      <c r="Q145" s="37">
        <v>549.59882480028796</v>
      </c>
      <c r="R145" s="37">
        <v>23.995210165034202</v>
      </c>
      <c r="S145" s="37">
        <v>0</v>
      </c>
      <c r="T145" s="37">
        <v>66.564620580142645</v>
      </c>
      <c r="U145" s="37">
        <v>39.575159904060115</v>
      </c>
      <c r="V145" s="37">
        <v>209.21790851093581</v>
      </c>
      <c r="W145" s="37">
        <v>49.617143599281583</v>
      </c>
      <c r="X145" s="37">
        <v>692.75203648099148</v>
      </c>
      <c r="Y145" s="37">
        <v>0</v>
      </c>
      <c r="Z145" s="37">
        <f t="shared" si="111"/>
        <v>1737.6006304820989</v>
      </c>
      <c r="AA145" s="60"/>
      <c r="AB145" s="37">
        <v>46.839341141799331</v>
      </c>
      <c r="AC145" s="37">
        <v>140.83513249484531</v>
      </c>
      <c r="AD145" s="37">
        <v>9.088451116271365</v>
      </c>
      <c r="AE145" s="37">
        <v>0</v>
      </c>
      <c r="AF145" s="37">
        <v>29.09233381460167</v>
      </c>
      <c r="AG145" s="37">
        <v>21.861123063044325</v>
      </c>
      <c r="AH145" s="37">
        <v>90.03641635922628</v>
      </c>
      <c r="AI145" s="37">
        <v>37.796349365989414</v>
      </c>
      <c r="AJ145" s="37">
        <v>317.93139523462702</v>
      </c>
      <c r="AK145" s="37">
        <v>0</v>
      </c>
      <c r="AL145" s="37">
        <f t="shared" si="112"/>
        <v>693.48054259040464</v>
      </c>
      <c r="AM145" s="61"/>
      <c r="AN145" s="37">
        <v>0</v>
      </c>
      <c r="AO145" s="37">
        <v>0</v>
      </c>
      <c r="AP145" s="37">
        <v>0</v>
      </c>
      <c r="AQ145" s="37">
        <v>0</v>
      </c>
      <c r="AR145" s="37">
        <v>0</v>
      </c>
      <c r="AS145" s="37">
        <v>0</v>
      </c>
      <c r="AT145" s="37">
        <v>0</v>
      </c>
      <c r="AU145" s="37">
        <v>0</v>
      </c>
      <c r="AV145" s="37">
        <v>0</v>
      </c>
      <c r="AW145" s="37">
        <v>0</v>
      </c>
      <c r="AX145" s="37">
        <v>0</v>
      </c>
      <c r="AY145" s="37">
        <f t="shared" si="113"/>
        <v>0</v>
      </c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16"/>
      <c r="CQ145" s="16"/>
      <c r="CR145" s="16"/>
      <c r="CS145" s="16"/>
      <c r="CT145" s="16"/>
      <c r="CU145" s="16"/>
      <c r="CV145" s="16"/>
      <c r="CW145" s="16"/>
      <c r="CX145" s="16"/>
      <c r="CY145" s="16"/>
      <c r="CZ145" s="16"/>
      <c r="DA145" s="16"/>
      <c r="DB145" s="16"/>
      <c r="DC145" s="16"/>
      <c r="DD145" s="16"/>
      <c r="DE145" s="16"/>
      <c r="DF145" s="16"/>
      <c r="DG145" s="16"/>
      <c r="DH145" s="16"/>
      <c r="DI145" s="16"/>
      <c r="DJ145" s="16"/>
      <c r="DK145" s="16"/>
      <c r="DL145" s="16"/>
      <c r="DM145" s="16"/>
      <c r="DN145" s="16"/>
      <c r="DO145" s="16"/>
      <c r="DP145" s="16"/>
      <c r="DQ145" s="16"/>
      <c r="DR145" s="16"/>
      <c r="DS145" s="16"/>
      <c r="DT145" s="16"/>
      <c r="DU145" s="16"/>
      <c r="DV145" s="16"/>
      <c r="DW145" s="16"/>
      <c r="DX145" s="16"/>
      <c r="DY145" s="16"/>
      <c r="DZ145" s="16"/>
      <c r="EA145" s="16"/>
      <c r="EB145" s="16"/>
      <c r="EC145" s="16"/>
      <c r="ED145" s="16"/>
      <c r="EE145" s="16"/>
      <c r="EF145" s="16"/>
      <c r="EG145" s="16"/>
      <c r="EH145" s="16"/>
      <c r="EI145" s="16"/>
      <c r="EJ145" s="16"/>
      <c r="EK145" s="16"/>
      <c r="EL145" s="16"/>
      <c r="EM145" s="16"/>
      <c r="EN145" s="16"/>
      <c r="EO145" s="16"/>
      <c r="EP145" s="16"/>
      <c r="EQ145" s="16"/>
      <c r="ER145" s="16"/>
      <c r="ES145" s="16"/>
      <c r="ET145" s="16"/>
      <c r="EU145" s="16"/>
      <c r="EV145" s="16"/>
      <c r="EW145" s="16"/>
      <c r="EX145" s="16"/>
      <c r="EY145" s="16"/>
      <c r="EZ145" s="16"/>
      <c r="FA145" s="16"/>
      <c r="FB145" s="16"/>
      <c r="FC145" s="16"/>
      <c r="FD145" s="16"/>
      <c r="FE145" s="16"/>
      <c r="FF145" s="16"/>
      <c r="FG145" s="16"/>
      <c r="FH145" s="16"/>
      <c r="FI145" s="16"/>
      <c r="FJ145" s="16"/>
      <c r="FK145" s="16"/>
      <c r="FL145" s="16"/>
      <c r="FM145" s="16"/>
      <c r="FN145" s="16"/>
      <c r="FO145" s="16"/>
    </row>
    <row r="146" spans="1:171" ht="15" customHeight="1" x14ac:dyDescent="0.35">
      <c r="A146" s="14" t="s">
        <v>238</v>
      </c>
      <c r="B146" s="24"/>
      <c r="C146" s="24" t="s">
        <v>239</v>
      </c>
      <c r="D146" s="37">
        <v>7.8896764826873884</v>
      </c>
      <c r="E146" s="37">
        <v>40.87934930024656</v>
      </c>
      <c r="F146" s="37">
        <v>2.6925464037012028</v>
      </c>
      <c r="G146" s="37">
        <v>0</v>
      </c>
      <c r="H146" s="37">
        <v>2.3649557752135721</v>
      </c>
      <c r="I146" s="37">
        <v>2.8029615677019852</v>
      </c>
      <c r="J146" s="37">
        <v>17.206163679279062</v>
      </c>
      <c r="K146" s="37">
        <v>0</v>
      </c>
      <c r="L146" s="37">
        <v>50.370753280350762</v>
      </c>
      <c r="M146" s="37">
        <v>0</v>
      </c>
      <c r="N146" s="37">
        <f t="shared" si="110"/>
        <v>124.20640648918052</v>
      </c>
      <c r="O146" s="59"/>
      <c r="P146" s="37">
        <v>0</v>
      </c>
      <c r="Q146" s="37">
        <v>0</v>
      </c>
      <c r="R146" s="37">
        <v>0</v>
      </c>
      <c r="S146" s="37">
        <v>0</v>
      </c>
      <c r="T146" s="37">
        <v>0</v>
      </c>
      <c r="U146" s="37">
        <v>0</v>
      </c>
      <c r="V146" s="37">
        <v>0</v>
      </c>
      <c r="W146" s="37">
        <v>0</v>
      </c>
      <c r="X146" s="37">
        <v>0</v>
      </c>
      <c r="Y146" s="37">
        <v>0</v>
      </c>
      <c r="Z146" s="37">
        <f t="shared" si="111"/>
        <v>0</v>
      </c>
      <c r="AA146" s="60"/>
      <c r="AB146" s="37">
        <v>0</v>
      </c>
      <c r="AC146" s="37">
        <v>0</v>
      </c>
      <c r="AD146" s="37">
        <v>0</v>
      </c>
      <c r="AE146" s="37">
        <v>0</v>
      </c>
      <c r="AF146" s="37">
        <v>0</v>
      </c>
      <c r="AG146" s="37">
        <v>0</v>
      </c>
      <c r="AH146" s="37">
        <v>0</v>
      </c>
      <c r="AI146" s="37">
        <v>0</v>
      </c>
      <c r="AJ146" s="37">
        <v>0</v>
      </c>
      <c r="AK146" s="37">
        <v>0</v>
      </c>
      <c r="AL146" s="37">
        <f t="shared" si="112"/>
        <v>0</v>
      </c>
      <c r="AM146" s="61"/>
      <c r="AN146" s="37">
        <v>0</v>
      </c>
      <c r="AO146" s="37">
        <v>0</v>
      </c>
      <c r="AP146" s="37">
        <v>0</v>
      </c>
      <c r="AQ146" s="37">
        <v>0</v>
      </c>
      <c r="AR146" s="37">
        <v>0</v>
      </c>
      <c r="AS146" s="37">
        <v>0</v>
      </c>
      <c r="AT146" s="37">
        <v>0</v>
      </c>
      <c r="AU146" s="37">
        <v>0</v>
      </c>
      <c r="AV146" s="37">
        <v>0</v>
      </c>
      <c r="AW146" s="37">
        <v>0</v>
      </c>
      <c r="AX146" s="37">
        <v>0</v>
      </c>
      <c r="AY146" s="37">
        <f t="shared" si="113"/>
        <v>0</v>
      </c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16"/>
      <c r="CQ146" s="16"/>
      <c r="CR146" s="16"/>
      <c r="CS146" s="16"/>
      <c r="CT146" s="16"/>
      <c r="CU146" s="16"/>
      <c r="CV146" s="16"/>
      <c r="CW146" s="16"/>
      <c r="CX146" s="16"/>
      <c r="CY146" s="16"/>
      <c r="CZ146" s="16"/>
      <c r="DA146" s="16"/>
      <c r="DB146" s="16"/>
      <c r="DC146" s="16"/>
      <c r="DD146" s="16"/>
      <c r="DE146" s="16"/>
      <c r="DF146" s="16"/>
      <c r="DG146" s="16"/>
      <c r="DH146" s="16"/>
      <c r="DI146" s="16"/>
      <c r="DJ146" s="16"/>
      <c r="DK146" s="16"/>
      <c r="DL146" s="16"/>
      <c r="DM146" s="16"/>
      <c r="DN146" s="16"/>
      <c r="DO146" s="16"/>
      <c r="DP146" s="16"/>
      <c r="DQ146" s="16"/>
      <c r="DR146" s="16"/>
      <c r="DS146" s="16"/>
      <c r="DT146" s="16"/>
      <c r="DU146" s="16"/>
      <c r="DV146" s="16"/>
      <c r="DW146" s="16"/>
      <c r="DX146" s="16"/>
      <c r="DY146" s="16"/>
      <c r="DZ146" s="16"/>
      <c r="EA146" s="16"/>
      <c r="EB146" s="16"/>
      <c r="EC146" s="16"/>
      <c r="ED146" s="16"/>
      <c r="EE146" s="16"/>
      <c r="EF146" s="16"/>
      <c r="EG146" s="16"/>
      <c r="EH146" s="16"/>
      <c r="EI146" s="16"/>
      <c r="EJ146" s="16"/>
      <c r="EK146" s="16"/>
      <c r="EL146" s="16"/>
      <c r="EM146" s="16"/>
      <c r="EN146" s="16"/>
      <c r="EO146" s="16"/>
      <c r="EP146" s="16"/>
      <c r="EQ146" s="16"/>
      <c r="ER146" s="16"/>
      <c r="ES146" s="16"/>
      <c r="ET146" s="16"/>
      <c r="EU146" s="16"/>
      <c r="EV146" s="16"/>
      <c r="EW146" s="16"/>
      <c r="EX146" s="16"/>
      <c r="EY146" s="16"/>
      <c r="EZ146" s="16"/>
      <c r="FA146" s="16"/>
      <c r="FB146" s="16"/>
      <c r="FC146" s="16"/>
      <c r="FD146" s="16"/>
      <c r="FE146" s="16"/>
      <c r="FF146" s="16"/>
      <c r="FG146" s="16"/>
      <c r="FH146" s="16"/>
      <c r="FI146" s="16"/>
      <c r="FJ146" s="16"/>
      <c r="FK146" s="16"/>
      <c r="FL146" s="16"/>
      <c r="FM146" s="16"/>
      <c r="FN146" s="16"/>
      <c r="FO146" s="16"/>
    </row>
    <row r="147" spans="1:171" ht="15" customHeight="1" x14ac:dyDescent="0.35">
      <c r="A147" s="14" t="s">
        <v>240</v>
      </c>
      <c r="B147" s="24"/>
      <c r="C147" s="24" t="s">
        <v>241</v>
      </c>
      <c r="D147" s="37">
        <v>7198.2626679283212</v>
      </c>
      <c r="E147" s="37">
        <v>37316.643778729187</v>
      </c>
      <c r="F147" s="37">
        <v>2211.1972501216205</v>
      </c>
      <c r="G147" s="37">
        <v>0</v>
      </c>
      <c r="H147" s="37">
        <v>2176.6775929207188</v>
      </c>
      <c r="I147" s="37">
        <v>2576.0974349853295</v>
      </c>
      <c r="J147" s="37">
        <v>15822.900501416187</v>
      </c>
      <c r="K147" s="37">
        <v>0</v>
      </c>
      <c r="L147" s="37">
        <v>45682.186188245105</v>
      </c>
      <c r="M147" s="37">
        <v>0</v>
      </c>
      <c r="N147" s="37">
        <f t="shared" si="110"/>
        <v>112983.96541434647</v>
      </c>
      <c r="O147" s="59"/>
      <c r="P147" s="37">
        <v>1334.450419631148</v>
      </c>
      <c r="Q147" s="37">
        <v>6900.2891060310585</v>
      </c>
      <c r="R147" s="37">
        <v>301.3436594640674</v>
      </c>
      <c r="S147" s="37">
        <v>0</v>
      </c>
      <c r="T147" s="37">
        <v>834.44806128143659</v>
      </c>
      <c r="U147" s="37">
        <v>497.66965590825242</v>
      </c>
      <c r="V147" s="37">
        <v>2626.9332090038292</v>
      </c>
      <c r="W147" s="37">
        <v>620.11860085804449</v>
      </c>
      <c r="X147" s="37">
        <v>8698.5747654594907</v>
      </c>
      <c r="Y147" s="37">
        <v>0</v>
      </c>
      <c r="Z147" s="37">
        <f t="shared" si="111"/>
        <v>21813.827477637329</v>
      </c>
      <c r="AA147" s="60"/>
      <c r="AB147" s="37">
        <v>641.21190911737881</v>
      </c>
      <c r="AC147" s="37">
        <v>1927.9768241067466</v>
      </c>
      <c r="AD147" s="37">
        <v>124.41727294032698</v>
      </c>
      <c r="AE147" s="37">
        <v>0</v>
      </c>
      <c r="AF147" s="37">
        <v>398.26245312604766</v>
      </c>
      <c r="AG147" s="37">
        <v>299.27006044487939</v>
      </c>
      <c r="AH147" s="37">
        <v>1232.5626496113623</v>
      </c>
      <c r="AI147" s="37">
        <v>517.41695642695151</v>
      </c>
      <c r="AJ147" s="37">
        <v>4352.3540668427895</v>
      </c>
      <c r="AK147" s="37">
        <v>0</v>
      </c>
      <c r="AL147" s="37">
        <f t="shared" si="112"/>
        <v>9493.4721926164821</v>
      </c>
      <c r="AM147" s="61"/>
      <c r="AN147" s="37">
        <v>262.11067001139583</v>
      </c>
      <c r="AO147" s="37">
        <v>841.34967249964632</v>
      </c>
      <c r="AP147" s="37">
        <v>25.123264516828023</v>
      </c>
      <c r="AQ147" s="37">
        <v>0</v>
      </c>
      <c r="AR147" s="37">
        <v>175.02077078161821</v>
      </c>
      <c r="AS147" s="37">
        <v>132.71522404139927</v>
      </c>
      <c r="AT147" s="37">
        <v>19.839161209138524</v>
      </c>
      <c r="AU147" s="37">
        <v>509.06643073158983</v>
      </c>
      <c r="AV147" s="37">
        <v>287.15497604896132</v>
      </c>
      <c r="AW147" s="37">
        <v>1882.4315925322931</v>
      </c>
      <c r="AX147" s="37">
        <v>0</v>
      </c>
      <c r="AY147" s="37">
        <f t="shared" si="113"/>
        <v>4134.8117623728704</v>
      </c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16"/>
      <c r="CQ147" s="16"/>
      <c r="CR147" s="16"/>
      <c r="CS147" s="16"/>
      <c r="CT147" s="16"/>
      <c r="CU147" s="16"/>
      <c r="CV147" s="16"/>
      <c r="CW147" s="16"/>
      <c r="CX147" s="16"/>
      <c r="CY147" s="16"/>
      <c r="CZ147" s="16"/>
      <c r="DA147" s="16"/>
      <c r="DB147" s="16"/>
      <c r="DC147" s="16"/>
      <c r="DD147" s="16"/>
      <c r="DE147" s="16"/>
      <c r="DF147" s="16"/>
      <c r="DG147" s="16"/>
      <c r="DH147" s="16"/>
      <c r="DI147" s="16"/>
      <c r="DJ147" s="16"/>
      <c r="DK147" s="16"/>
      <c r="DL147" s="16"/>
      <c r="DM147" s="16"/>
      <c r="DN147" s="16"/>
      <c r="DO147" s="16"/>
      <c r="DP147" s="16"/>
      <c r="DQ147" s="16"/>
      <c r="DR147" s="16"/>
      <c r="DS147" s="16"/>
      <c r="DT147" s="16"/>
      <c r="DU147" s="16"/>
      <c r="DV147" s="16"/>
      <c r="DW147" s="16"/>
      <c r="DX147" s="16"/>
      <c r="DY147" s="16"/>
      <c r="DZ147" s="16"/>
      <c r="EA147" s="16"/>
      <c r="EB147" s="16"/>
      <c r="EC147" s="16"/>
      <c r="ED147" s="16"/>
      <c r="EE147" s="16"/>
      <c r="EF147" s="16"/>
      <c r="EG147" s="16"/>
      <c r="EH147" s="16"/>
      <c r="EI147" s="16"/>
      <c r="EJ147" s="16"/>
      <c r="EK147" s="16"/>
      <c r="EL147" s="16"/>
      <c r="EM147" s="16"/>
      <c r="EN147" s="16"/>
      <c r="EO147" s="16"/>
      <c r="EP147" s="16"/>
      <c r="EQ147" s="16"/>
      <c r="ER147" s="16"/>
      <c r="ES147" s="16"/>
      <c r="ET147" s="16"/>
      <c r="EU147" s="16"/>
      <c r="EV147" s="16"/>
      <c r="EW147" s="16"/>
      <c r="EX147" s="16"/>
      <c r="EY147" s="16"/>
      <c r="EZ147" s="16"/>
      <c r="FA147" s="16"/>
      <c r="FB147" s="16"/>
      <c r="FC147" s="16"/>
      <c r="FD147" s="16"/>
      <c r="FE147" s="16"/>
      <c r="FF147" s="16"/>
      <c r="FG147" s="16"/>
      <c r="FH147" s="16"/>
      <c r="FI147" s="16"/>
      <c r="FJ147" s="16"/>
      <c r="FK147" s="16"/>
      <c r="FL147" s="16"/>
      <c r="FM147" s="16"/>
      <c r="FN147" s="16"/>
      <c r="FO147" s="16"/>
    </row>
    <row r="148" spans="1:171" ht="15" customHeight="1" x14ac:dyDescent="0.35">
      <c r="A148" s="14" t="s">
        <v>242</v>
      </c>
      <c r="B148" s="24"/>
      <c r="C148" s="24" t="s">
        <v>243</v>
      </c>
      <c r="D148" s="37">
        <v>3608.5399319057033</v>
      </c>
      <c r="E148" s="37">
        <v>18721.448761346441</v>
      </c>
      <c r="F148" s="37">
        <v>930.32575591472801</v>
      </c>
      <c r="G148" s="37">
        <v>0</v>
      </c>
      <c r="H148" s="37">
        <v>1104.9608646611139</v>
      </c>
      <c r="I148" s="37">
        <v>1305.0467717876718</v>
      </c>
      <c r="J148" s="37">
        <v>8022.5999382411337</v>
      </c>
      <c r="K148" s="37">
        <v>0</v>
      </c>
      <c r="L148" s="37">
        <v>22701.637881975126</v>
      </c>
      <c r="M148" s="37">
        <v>0</v>
      </c>
      <c r="N148" s="37">
        <f t="shared" si="110"/>
        <v>56394.559905831913</v>
      </c>
      <c r="O148" s="59"/>
      <c r="P148" s="37">
        <v>6583.0751435494249</v>
      </c>
      <c r="Q148" s="37">
        <v>34041.733140685959</v>
      </c>
      <c r="R148" s="37">
        <v>1486.4078892373882</v>
      </c>
      <c r="S148" s="37">
        <v>0</v>
      </c>
      <c r="T148" s="37">
        <v>4120.372562617973</v>
      </c>
      <c r="U148" s="37">
        <v>2452.8698320005496</v>
      </c>
      <c r="V148" s="37">
        <v>12959.149086878697</v>
      </c>
      <c r="W148" s="37">
        <v>3067.5198430614628</v>
      </c>
      <c r="X148" s="37">
        <v>42910.511378964118</v>
      </c>
      <c r="Y148" s="37">
        <v>0</v>
      </c>
      <c r="Z148" s="37">
        <f t="shared" si="111"/>
        <v>107621.63887699557</v>
      </c>
      <c r="AA148" s="60"/>
      <c r="AB148" s="37">
        <v>7562.7249022862861</v>
      </c>
      <c r="AC148" s="37">
        <v>22739.375441066237</v>
      </c>
      <c r="AD148" s="37">
        <v>1467.4300258015253</v>
      </c>
      <c r="AE148" s="37">
        <v>0</v>
      </c>
      <c r="AF148" s="37">
        <v>4697.2760940262333</v>
      </c>
      <c r="AG148" s="37">
        <v>3529.7178771221124</v>
      </c>
      <c r="AH148" s="37">
        <v>14537.366058398389</v>
      </c>
      <c r="AI148" s="37">
        <v>6102.634785154878</v>
      </c>
      <c r="AJ148" s="37">
        <v>51333.507716952721</v>
      </c>
      <c r="AK148" s="37">
        <v>0</v>
      </c>
      <c r="AL148" s="37">
        <f t="shared" si="112"/>
        <v>111970.03290080838</v>
      </c>
      <c r="AM148" s="61"/>
      <c r="AN148" s="37">
        <v>6279.4575912041728</v>
      </c>
      <c r="AO148" s="37">
        <v>20156.446082890674</v>
      </c>
      <c r="AP148" s="37">
        <v>601.88497507242721</v>
      </c>
      <c r="AQ148" s="37">
        <v>0</v>
      </c>
      <c r="AR148" s="37">
        <v>4193.0208627342608</v>
      </c>
      <c r="AS148" s="37">
        <v>3179.4952148987077</v>
      </c>
      <c r="AT148" s="37">
        <v>475.29225518530745</v>
      </c>
      <c r="AU148" s="37">
        <v>12195.844841973481</v>
      </c>
      <c r="AV148" s="37">
        <v>6879.4509362182989</v>
      </c>
      <c r="AW148" s="37">
        <v>45097.932690552203</v>
      </c>
      <c r="AX148" s="37">
        <v>0</v>
      </c>
      <c r="AY148" s="37">
        <f t="shared" si="113"/>
        <v>99058.825450729535</v>
      </c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/>
      <c r="BZ148" s="16"/>
      <c r="CA148" s="16"/>
      <c r="CB148" s="16"/>
      <c r="CC148" s="16"/>
      <c r="CD148" s="16"/>
      <c r="CE148" s="16"/>
      <c r="CF148" s="16"/>
      <c r="CG148" s="16"/>
      <c r="CH148" s="16"/>
      <c r="CI148" s="16"/>
      <c r="CJ148" s="16"/>
      <c r="CK148" s="16"/>
      <c r="CL148" s="16"/>
      <c r="CM148" s="16"/>
      <c r="CN148" s="16"/>
      <c r="CO148" s="16"/>
      <c r="CP148" s="16"/>
      <c r="CQ148" s="16"/>
      <c r="CR148" s="16"/>
      <c r="CS148" s="16"/>
      <c r="CT148" s="16"/>
      <c r="CU148" s="16"/>
      <c r="CV148" s="16"/>
      <c r="CW148" s="16"/>
      <c r="CX148" s="16"/>
      <c r="CY148" s="16"/>
      <c r="CZ148" s="16"/>
      <c r="DA148" s="16"/>
      <c r="DB148" s="16"/>
      <c r="DC148" s="16"/>
      <c r="DD148" s="16"/>
      <c r="DE148" s="16"/>
      <c r="DF148" s="16"/>
      <c r="DG148" s="16"/>
      <c r="DH148" s="16"/>
      <c r="DI148" s="16"/>
      <c r="DJ148" s="16"/>
      <c r="DK148" s="16"/>
      <c r="DL148" s="16"/>
      <c r="DM148" s="16"/>
      <c r="DN148" s="16"/>
      <c r="DO148" s="16"/>
      <c r="DP148" s="16"/>
      <c r="DQ148" s="16"/>
      <c r="DR148" s="16"/>
      <c r="DS148" s="16"/>
      <c r="DT148" s="16"/>
      <c r="DU148" s="16"/>
      <c r="DV148" s="16"/>
      <c r="DW148" s="16"/>
      <c r="DX148" s="16"/>
      <c r="DY148" s="16"/>
      <c r="DZ148" s="16"/>
      <c r="EA148" s="16"/>
      <c r="EB148" s="16"/>
      <c r="EC148" s="16"/>
      <c r="ED148" s="16"/>
      <c r="EE148" s="16"/>
      <c r="EF148" s="16"/>
      <c r="EG148" s="16"/>
      <c r="EH148" s="16"/>
      <c r="EI148" s="16"/>
      <c r="EJ148" s="16"/>
      <c r="EK148" s="16"/>
      <c r="EL148" s="16"/>
      <c r="EM148" s="16"/>
      <c r="EN148" s="16"/>
      <c r="EO148" s="16"/>
      <c r="EP148" s="16"/>
      <c r="EQ148" s="16"/>
      <c r="ER148" s="16"/>
      <c r="ES148" s="16"/>
      <c r="ET148" s="16"/>
      <c r="EU148" s="16"/>
      <c r="EV148" s="16"/>
      <c r="EW148" s="16"/>
      <c r="EX148" s="16"/>
      <c r="EY148" s="16"/>
      <c r="EZ148" s="16"/>
      <c r="FA148" s="16"/>
      <c r="FB148" s="16"/>
      <c r="FC148" s="16"/>
      <c r="FD148" s="16"/>
      <c r="FE148" s="16"/>
      <c r="FF148" s="16"/>
      <c r="FG148" s="16"/>
      <c r="FH148" s="16"/>
      <c r="FI148" s="16"/>
      <c r="FJ148" s="16"/>
      <c r="FK148" s="16"/>
      <c r="FL148" s="16"/>
      <c r="FM148" s="16"/>
      <c r="FN148" s="16"/>
      <c r="FO148" s="16"/>
    </row>
    <row r="149" spans="1:171" ht="15" customHeight="1" x14ac:dyDescent="0.35">
      <c r="A149" s="14" t="s">
        <v>244</v>
      </c>
      <c r="B149" s="24"/>
      <c r="C149" s="24" t="s">
        <v>245</v>
      </c>
      <c r="D149" s="37">
        <v>0</v>
      </c>
      <c r="E149" s="37">
        <v>3339.59</v>
      </c>
      <c r="F149" s="37">
        <v>0</v>
      </c>
      <c r="G149" s="37">
        <v>0</v>
      </c>
      <c r="H149" s="37">
        <v>0</v>
      </c>
      <c r="I149" s="37">
        <v>0</v>
      </c>
      <c r="J149" s="37">
        <v>0</v>
      </c>
      <c r="K149" s="37">
        <v>0</v>
      </c>
      <c r="L149" s="37">
        <v>0</v>
      </c>
      <c r="M149" s="37">
        <v>0</v>
      </c>
      <c r="N149" s="37">
        <f t="shared" si="110"/>
        <v>3339.59</v>
      </c>
      <c r="O149" s="59"/>
      <c r="P149" s="37">
        <v>0</v>
      </c>
      <c r="Q149" s="37">
        <v>6381.2</v>
      </c>
      <c r="R149" s="37">
        <v>0</v>
      </c>
      <c r="S149" s="37">
        <v>0</v>
      </c>
      <c r="T149" s="37">
        <v>0</v>
      </c>
      <c r="U149" s="37">
        <v>0</v>
      </c>
      <c r="V149" s="37">
        <v>0</v>
      </c>
      <c r="W149" s="37">
        <v>0</v>
      </c>
      <c r="X149" s="37">
        <v>0</v>
      </c>
      <c r="Y149" s="37">
        <v>0</v>
      </c>
      <c r="Z149" s="37">
        <f t="shared" si="111"/>
        <v>6381.2</v>
      </c>
      <c r="AA149" s="60"/>
      <c r="AB149" s="37">
        <v>0</v>
      </c>
      <c r="AC149" s="37">
        <v>0</v>
      </c>
      <c r="AD149" s="37">
        <v>0</v>
      </c>
      <c r="AE149" s="37">
        <v>0</v>
      </c>
      <c r="AF149" s="37">
        <v>0</v>
      </c>
      <c r="AG149" s="37">
        <v>0</v>
      </c>
      <c r="AH149" s="37">
        <v>0</v>
      </c>
      <c r="AI149" s="37">
        <v>0</v>
      </c>
      <c r="AJ149" s="37">
        <v>0</v>
      </c>
      <c r="AK149" s="37">
        <v>0</v>
      </c>
      <c r="AL149" s="37">
        <f t="shared" si="112"/>
        <v>0</v>
      </c>
      <c r="AM149" s="61"/>
      <c r="AN149" s="37">
        <v>0</v>
      </c>
      <c r="AO149" s="37">
        <v>0</v>
      </c>
      <c r="AP149" s="37">
        <v>0</v>
      </c>
      <c r="AQ149" s="37">
        <v>0</v>
      </c>
      <c r="AR149" s="37">
        <v>0</v>
      </c>
      <c r="AS149" s="37">
        <v>0</v>
      </c>
      <c r="AT149" s="37">
        <v>0</v>
      </c>
      <c r="AU149" s="37">
        <v>0</v>
      </c>
      <c r="AV149" s="37">
        <v>0</v>
      </c>
      <c r="AW149" s="37">
        <v>0</v>
      </c>
      <c r="AX149" s="37">
        <v>0</v>
      </c>
      <c r="AY149" s="37">
        <f t="shared" si="113"/>
        <v>0</v>
      </c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  <c r="CF149" s="16"/>
      <c r="CG149" s="16"/>
      <c r="CH149" s="16"/>
      <c r="CI149" s="16"/>
      <c r="CJ149" s="16"/>
      <c r="CK149" s="16"/>
      <c r="CL149" s="16"/>
      <c r="CM149" s="16"/>
      <c r="CN149" s="16"/>
      <c r="CO149" s="16"/>
      <c r="CP149" s="16"/>
      <c r="CQ149" s="16"/>
      <c r="CR149" s="16"/>
      <c r="CS149" s="16"/>
      <c r="CT149" s="16"/>
      <c r="CU149" s="16"/>
      <c r="CV149" s="16"/>
      <c r="CW149" s="16"/>
      <c r="CX149" s="16"/>
      <c r="CY149" s="16"/>
      <c r="CZ149" s="16"/>
      <c r="DA149" s="16"/>
      <c r="DB149" s="16"/>
      <c r="DC149" s="16"/>
      <c r="DD149" s="16"/>
      <c r="DE149" s="16"/>
      <c r="DF149" s="16"/>
      <c r="DG149" s="16"/>
      <c r="DH149" s="16"/>
      <c r="DI149" s="16"/>
      <c r="DJ149" s="16"/>
      <c r="DK149" s="16"/>
      <c r="DL149" s="16"/>
      <c r="DM149" s="16"/>
      <c r="DN149" s="16"/>
      <c r="DO149" s="16"/>
      <c r="DP149" s="16"/>
      <c r="DQ149" s="16"/>
      <c r="DR149" s="16"/>
      <c r="DS149" s="16"/>
      <c r="DT149" s="16"/>
      <c r="DU149" s="16"/>
      <c r="DV149" s="16"/>
      <c r="DW149" s="16"/>
      <c r="DX149" s="16"/>
      <c r="DY149" s="16"/>
      <c r="DZ149" s="16"/>
      <c r="EA149" s="16"/>
      <c r="EB149" s="16"/>
      <c r="EC149" s="16"/>
      <c r="ED149" s="16"/>
      <c r="EE149" s="16"/>
      <c r="EF149" s="16"/>
      <c r="EG149" s="16"/>
      <c r="EH149" s="16"/>
      <c r="EI149" s="16"/>
      <c r="EJ149" s="16"/>
      <c r="EK149" s="16"/>
      <c r="EL149" s="16"/>
      <c r="EM149" s="16"/>
      <c r="EN149" s="16"/>
      <c r="EO149" s="16"/>
      <c r="EP149" s="16"/>
      <c r="EQ149" s="16"/>
      <c r="ER149" s="16"/>
      <c r="ES149" s="16"/>
      <c r="ET149" s="16"/>
      <c r="EU149" s="16"/>
      <c r="EV149" s="16"/>
      <c r="EW149" s="16"/>
      <c r="EX149" s="16"/>
      <c r="EY149" s="16"/>
      <c r="EZ149" s="16"/>
      <c r="FA149" s="16"/>
      <c r="FB149" s="16"/>
      <c r="FC149" s="16"/>
      <c r="FD149" s="16"/>
      <c r="FE149" s="16"/>
      <c r="FF149" s="16"/>
      <c r="FG149" s="16"/>
      <c r="FH149" s="16"/>
      <c r="FI149" s="16"/>
      <c r="FJ149" s="16"/>
      <c r="FK149" s="16"/>
      <c r="FL149" s="16"/>
      <c r="FM149" s="16"/>
      <c r="FN149" s="16"/>
      <c r="FO149" s="16"/>
    </row>
    <row r="150" spans="1:171" ht="15" customHeight="1" x14ac:dyDescent="0.35">
      <c r="A150" s="14" t="s">
        <v>246</v>
      </c>
      <c r="B150" s="24"/>
      <c r="C150" s="24" t="s">
        <v>247</v>
      </c>
      <c r="D150" s="37">
        <v>0</v>
      </c>
      <c r="E150" s="37">
        <v>85488.800931549311</v>
      </c>
      <c r="F150" s="37">
        <v>0</v>
      </c>
      <c r="G150" s="37">
        <v>0</v>
      </c>
      <c r="H150" s="37">
        <v>0</v>
      </c>
      <c r="I150" s="37">
        <v>0</v>
      </c>
      <c r="J150" s="37">
        <v>0</v>
      </c>
      <c r="K150" s="37">
        <v>0</v>
      </c>
      <c r="L150" s="37">
        <v>0</v>
      </c>
      <c r="M150" s="37">
        <v>0</v>
      </c>
      <c r="N150" s="37">
        <f t="shared" si="110"/>
        <v>85488.800931549311</v>
      </c>
      <c r="O150" s="59"/>
      <c r="P150" s="37">
        <v>0</v>
      </c>
      <c r="Q150" s="37">
        <v>125531.59519182141</v>
      </c>
      <c r="R150" s="37">
        <v>0</v>
      </c>
      <c r="S150" s="37">
        <v>0</v>
      </c>
      <c r="T150" s="37">
        <v>0</v>
      </c>
      <c r="U150" s="37">
        <v>0</v>
      </c>
      <c r="V150" s="37">
        <v>0</v>
      </c>
      <c r="W150" s="37">
        <v>0</v>
      </c>
      <c r="X150" s="37">
        <v>0</v>
      </c>
      <c r="Y150" s="37">
        <v>0</v>
      </c>
      <c r="Z150" s="37">
        <f t="shared" si="111"/>
        <v>125531.59519182141</v>
      </c>
      <c r="AA150" s="60"/>
      <c r="AB150" s="37">
        <v>0</v>
      </c>
      <c r="AC150" s="37">
        <v>21676.964826864016</v>
      </c>
      <c r="AD150" s="37">
        <v>0</v>
      </c>
      <c r="AE150" s="37">
        <v>0</v>
      </c>
      <c r="AF150" s="37">
        <v>0</v>
      </c>
      <c r="AG150" s="37">
        <v>0</v>
      </c>
      <c r="AH150" s="37">
        <v>0</v>
      </c>
      <c r="AI150" s="37">
        <v>0</v>
      </c>
      <c r="AJ150" s="37">
        <v>0</v>
      </c>
      <c r="AK150" s="37">
        <v>0</v>
      </c>
      <c r="AL150" s="37">
        <f t="shared" si="112"/>
        <v>21676.964826864016</v>
      </c>
      <c r="AM150" s="61"/>
      <c r="AN150" s="37">
        <v>0</v>
      </c>
      <c r="AO150" s="37">
        <v>0</v>
      </c>
      <c r="AP150" s="37">
        <v>0</v>
      </c>
      <c r="AQ150" s="37">
        <v>0</v>
      </c>
      <c r="AR150" s="37">
        <v>0</v>
      </c>
      <c r="AS150" s="37">
        <v>0</v>
      </c>
      <c r="AT150" s="37">
        <v>0</v>
      </c>
      <c r="AU150" s="37">
        <v>0</v>
      </c>
      <c r="AV150" s="37">
        <v>0</v>
      </c>
      <c r="AW150" s="37">
        <v>0</v>
      </c>
      <c r="AX150" s="37">
        <v>0</v>
      </c>
      <c r="AY150" s="37">
        <f t="shared" si="113"/>
        <v>0</v>
      </c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  <c r="CF150" s="16"/>
      <c r="CG150" s="16"/>
      <c r="CH150" s="16"/>
      <c r="CI150" s="16"/>
      <c r="CJ150" s="16"/>
      <c r="CK150" s="16"/>
      <c r="CL150" s="16"/>
      <c r="CM150" s="16"/>
      <c r="CN150" s="16"/>
      <c r="CO150" s="16"/>
      <c r="CP150" s="16"/>
      <c r="CQ150" s="16"/>
      <c r="CR150" s="16"/>
      <c r="CS150" s="16"/>
      <c r="CT150" s="16"/>
      <c r="CU150" s="16"/>
      <c r="CV150" s="16"/>
      <c r="CW150" s="16"/>
      <c r="CX150" s="16"/>
      <c r="CY150" s="16"/>
      <c r="CZ150" s="16"/>
      <c r="DA150" s="16"/>
      <c r="DB150" s="16"/>
      <c r="DC150" s="16"/>
      <c r="DD150" s="16"/>
      <c r="DE150" s="16"/>
      <c r="DF150" s="16"/>
      <c r="DG150" s="16"/>
      <c r="DH150" s="16"/>
      <c r="DI150" s="16"/>
      <c r="DJ150" s="16"/>
      <c r="DK150" s="16"/>
      <c r="DL150" s="16"/>
      <c r="DM150" s="16"/>
      <c r="DN150" s="16"/>
      <c r="DO150" s="16"/>
      <c r="DP150" s="16"/>
      <c r="DQ150" s="16"/>
      <c r="DR150" s="16"/>
      <c r="DS150" s="16"/>
      <c r="DT150" s="16"/>
      <c r="DU150" s="16"/>
      <c r="DV150" s="16"/>
      <c r="DW150" s="16"/>
      <c r="DX150" s="16"/>
      <c r="DY150" s="16"/>
      <c r="DZ150" s="16"/>
      <c r="EA150" s="16"/>
      <c r="EB150" s="16"/>
      <c r="EC150" s="16"/>
      <c r="ED150" s="16"/>
      <c r="EE150" s="16"/>
      <c r="EF150" s="16"/>
      <c r="EG150" s="16"/>
      <c r="EH150" s="16"/>
      <c r="EI150" s="16"/>
      <c r="EJ150" s="16"/>
      <c r="EK150" s="16"/>
      <c r="EL150" s="16"/>
      <c r="EM150" s="16"/>
      <c r="EN150" s="16"/>
      <c r="EO150" s="16"/>
      <c r="EP150" s="16"/>
      <c r="EQ150" s="16"/>
      <c r="ER150" s="16"/>
      <c r="ES150" s="16"/>
      <c r="ET150" s="16"/>
      <c r="EU150" s="16"/>
      <c r="EV150" s="16"/>
      <c r="EW150" s="16"/>
      <c r="EX150" s="16"/>
      <c r="EY150" s="16"/>
      <c r="EZ150" s="16"/>
      <c r="FA150" s="16"/>
      <c r="FB150" s="16"/>
      <c r="FC150" s="16"/>
      <c r="FD150" s="16"/>
      <c r="FE150" s="16"/>
      <c r="FF150" s="16"/>
      <c r="FG150" s="16"/>
      <c r="FH150" s="16"/>
      <c r="FI150" s="16"/>
      <c r="FJ150" s="16"/>
      <c r="FK150" s="16"/>
      <c r="FL150" s="16"/>
      <c r="FM150" s="16"/>
      <c r="FN150" s="16"/>
      <c r="FO150" s="16"/>
    </row>
    <row r="151" spans="1:171" ht="15" customHeight="1" x14ac:dyDescent="0.35">
      <c r="A151" s="14" t="s">
        <v>248</v>
      </c>
      <c r="B151" s="24"/>
      <c r="C151" s="24" t="s">
        <v>249</v>
      </c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59"/>
      <c r="P151" s="48">
        <v>2624.0502836418382</v>
      </c>
      <c r="Q151" s="48">
        <v>13601.427224307348</v>
      </c>
      <c r="R151" s="48">
        <v>588.55219125094118</v>
      </c>
      <c r="S151" s="48">
        <v>0</v>
      </c>
      <c r="T151" s="48">
        <v>1731.2932501825487</v>
      </c>
      <c r="U151" s="48">
        <v>927.05413223284211</v>
      </c>
      <c r="V151" s="48">
        <v>5166.3278372083842</v>
      </c>
      <c r="W151" s="48">
        <v>1413.652084355135</v>
      </c>
      <c r="X151" s="48">
        <v>17080.063616567157</v>
      </c>
      <c r="Y151" s="48">
        <v>0</v>
      </c>
      <c r="Z151" s="37">
        <f t="shared" si="111"/>
        <v>43132.42061974619</v>
      </c>
      <c r="AA151" s="60"/>
      <c r="AB151" s="46">
        <v>0</v>
      </c>
      <c r="AC151" s="46">
        <v>0</v>
      </c>
      <c r="AD151" s="46">
        <v>0</v>
      </c>
      <c r="AE151" s="46">
        <v>0</v>
      </c>
      <c r="AF151" s="46">
        <v>0</v>
      </c>
      <c r="AG151" s="46">
        <v>0</v>
      </c>
      <c r="AH151" s="46">
        <v>0</v>
      </c>
      <c r="AI151" s="46">
        <v>0</v>
      </c>
      <c r="AJ151" s="46">
        <v>0</v>
      </c>
      <c r="AK151" s="46">
        <v>0</v>
      </c>
      <c r="AL151" s="37">
        <f t="shared" si="112"/>
        <v>0</v>
      </c>
      <c r="AM151" s="61"/>
      <c r="AN151" s="46">
        <v>0</v>
      </c>
      <c r="AO151" s="46">
        <v>0</v>
      </c>
      <c r="AP151" s="46">
        <v>0</v>
      </c>
      <c r="AQ151" s="46">
        <v>0</v>
      </c>
      <c r="AR151" s="46">
        <v>0</v>
      </c>
      <c r="AS151" s="46">
        <v>0</v>
      </c>
      <c r="AT151" s="46">
        <v>0</v>
      </c>
      <c r="AU151" s="46">
        <v>0</v>
      </c>
      <c r="AV151" s="46">
        <v>0</v>
      </c>
      <c r="AW151" s="46">
        <v>0</v>
      </c>
      <c r="AX151" s="46">
        <v>0</v>
      </c>
      <c r="AY151" s="37">
        <f t="shared" si="113"/>
        <v>0</v>
      </c>
      <c r="AZ151" s="47"/>
      <c r="BA151" s="47"/>
      <c r="BB151" s="47"/>
      <c r="BC151" s="47"/>
      <c r="BD151" s="47"/>
      <c r="BE151" s="47"/>
      <c r="BF151" s="47"/>
      <c r="BG151" s="47"/>
      <c r="BH151" s="47"/>
      <c r="BI151" s="47"/>
      <c r="BJ151" s="47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  <c r="BY151" s="16"/>
      <c r="BZ151" s="16"/>
      <c r="CA151" s="16"/>
      <c r="CB151" s="16"/>
      <c r="CC151" s="16"/>
      <c r="CD151" s="16"/>
      <c r="CE151" s="16"/>
      <c r="CF151" s="16"/>
      <c r="CG151" s="16"/>
      <c r="CH151" s="16"/>
      <c r="CI151" s="16"/>
      <c r="CJ151" s="16"/>
      <c r="CK151" s="16"/>
      <c r="CL151" s="16"/>
      <c r="CM151" s="16"/>
      <c r="CN151" s="16"/>
      <c r="CO151" s="16"/>
      <c r="CP151" s="16"/>
      <c r="CQ151" s="16"/>
      <c r="CR151" s="16"/>
      <c r="CS151" s="16"/>
      <c r="CT151" s="16"/>
      <c r="CU151" s="16"/>
      <c r="CV151" s="16"/>
      <c r="CW151" s="16"/>
      <c r="CX151" s="16"/>
      <c r="CY151" s="16"/>
      <c r="CZ151" s="16"/>
      <c r="DA151" s="16"/>
      <c r="DB151" s="16"/>
      <c r="DC151" s="16"/>
      <c r="DD151" s="16"/>
      <c r="DE151" s="16"/>
      <c r="DF151" s="16"/>
      <c r="DG151" s="16"/>
      <c r="DH151" s="16"/>
      <c r="DI151" s="16"/>
      <c r="DJ151" s="16"/>
      <c r="DK151" s="16"/>
      <c r="DL151" s="16"/>
      <c r="DM151" s="16"/>
      <c r="DN151" s="16"/>
      <c r="DO151" s="16"/>
      <c r="DP151" s="16"/>
      <c r="DQ151" s="16"/>
      <c r="DR151" s="16"/>
      <c r="DS151" s="16"/>
      <c r="DT151" s="16"/>
      <c r="DU151" s="16"/>
      <c r="DV151" s="16"/>
      <c r="DW151" s="16"/>
      <c r="DX151" s="16"/>
      <c r="DY151" s="16"/>
      <c r="DZ151" s="16"/>
      <c r="EA151" s="16"/>
      <c r="EB151" s="16"/>
      <c r="EC151" s="16"/>
      <c r="ED151" s="16"/>
      <c r="EE151" s="16"/>
      <c r="EF151" s="16"/>
      <c r="EG151" s="16"/>
      <c r="EH151" s="16"/>
      <c r="EI151" s="16"/>
      <c r="EJ151" s="16"/>
      <c r="EK151" s="16"/>
      <c r="EL151" s="16"/>
      <c r="EM151" s="16"/>
      <c r="EN151" s="16"/>
      <c r="EO151" s="16"/>
      <c r="EP151" s="16"/>
      <c r="EQ151" s="16"/>
      <c r="ER151" s="16"/>
      <c r="ES151" s="16"/>
      <c r="ET151" s="16"/>
      <c r="EU151" s="16"/>
      <c r="EV151" s="16"/>
      <c r="EW151" s="16"/>
      <c r="EX151" s="16"/>
      <c r="EY151" s="16"/>
      <c r="EZ151" s="16"/>
      <c r="FA151" s="16"/>
      <c r="FB151" s="16"/>
      <c r="FC151" s="16"/>
      <c r="FD151" s="16"/>
      <c r="FE151" s="16"/>
      <c r="FF151" s="16"/>
      <c r="FG151" s="16"/>
      <c r="FH151" s="16"/>
      <c r="FI151" s="16"/>
      <c r="FJ151" s="16"/>
      <c r="FK151" s="16"/>
      <c r="FL151" s="16"/>
      <c r="FM151" s="16"/>
      <c r="FN151" s="16"/>
      <c r="FO151" s="16"/>
    </row>
    <row r="152" spans="1:171" ht="15" customHeight="1" x14ac:dyDescent="0.35">
      <c r="A152" s="14" t="s">
        <v>250</v>
      </c>
      <c r="B152" s="24"/>
      <c r="C152" s="24" t="s">
        <v>251</v>
      </c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59"/>
      <c r="P152" s="48">
        <v>0</v>
      </c>
      <c r="Q152" s="48">
        <v>0</v>
      </c>
      <c r="R152" s="48">
        <v>0</v>
      </c>
      <c r="S152" s="48">
        <v>0</v>
      </c>
      <c r="T152" s="48">
        <v>0</v>
      </c>
      <c r="U152" s="48">
        <v>0</v>
      </c>
      <c r="V152" s="48">
        <v>0</v>
      </c>
      <c r="W152" s="48">
        <v>0</v>
      </c>
      <c r="X152" s="48">
        <v>0</v>
      </c>
      <c r="Y152" s="48">
        <v>0</v>
      </c>
      <c r="Z152" s="37">
        <f t="shared" si="111"/>
        <v>0</v>
      </c>
      <c r="AA152" s="60"/>
      <c r="AB152" s="46">
        <v>0</v>
      </c>
      <c r="AC152" s="46">
        <v>0</v>
      </c>
      <c r="AD152" s="46">
        <v>0</v>
      </c>
      <c r="AE152" s="46">
        <v>0</v>
      </c>
      <c r="AF152" s="46">
        <v>0</v>
      </c>
      <c r="AG152" s="46">
        <v>0</v>
      </c>
      <c r="AH152" s="46">
        <v>0</v>
      </c>
      <c r="AI152" s="46">
        <v>0</v>
      </c>
      <c r="AJ152" s="46">
        <v>0</v>
      </c>
      <c r="AK152" s="46">
        <v>0</v>
      </c>
      <c r="AL152" s="37">
        <f t="shared" si="112"/>
        <v>0</v>
      </c>
      <c r="AM152" s="61"/>
      <c r="AN152" s="46">
        <v>0</v>
      </c>
      <c r="AO152" s="46">
        <v>0</v>
      </c>
      <c r="AP152" s="46">
        <v>0</v>
      </c>
      <c r="AQ152" s="46">
        <v>0</v>
      </c>
      <c r="AR152" s="46">
        <v>0</v>
      </c>
      <c r="AS152" s="46">
        <v>0</v>
      </c>
      <c r="AT152" s="46">
        <v>0</v>
      </c>
      <c r="AU152" s="46">
        <v>0</v>
      </c>
      <c r="AV152" s="46">
        <v>0</v>
      </c>
      <c r="AW152" s="46">
        <v>0</v>
      </c>
      <c r="AX152" s="46">
        <v>0</v>
      </c>
      <c r="AY152" s="37">
        <f t="shared" si="113"/>
        <v>0</v>
      </c>
      <c r="AZ152" s="47"/>
      <c r="BA152" s="47"/>
      <c r="BB152" s="47"/>
      <c r="BC152" s="47"/>
      <c r="BD152" s="47"/>
      <c r="BE152" s="47"/>
      <c r="BF152" s="47"/>
      <c r="BG152" s="47"/>
      <c r="BH152" s="47"/>
      <c r="BI152" s="47"/>
      <c r="BJ152" s="47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  <c r="CD152" s="16"/>
      <c r="CE152" s="16"/>
      <c r="CF152" s="16"/>
      <c r="CG152" s="16"/>
      <c r="CH152" s="16"/>
      <c r="CI152" s="16"/>
      <c r="CJ152" s="16"/>
      <c r="CK152" s="16"/>
      <c r="CL152" s="16"/>
      <c r="CM152" s="16"/>
      <c r="CN152" s="16"/>
      <c r="CO152" s="16"/>
      <c r="CP152" s="16"/>
      <c r="CQ152" s="16"/>
      <c r="CR152" s="16"/>
      <c r="CS152" s="16"/>
      <c r="CT152" s="16"/>
      <c r="CU152" s="16"/>
      <c r="CV152" s="16"/>
      <c r="CW152" s="16"/>
      <c r="CX152" s="16"/>
      <c r="CY152" s="16"/>
      <c r="CZ152" s="16"/>
      <c r="DA152" s="16"/>
      <c r="DB152" s="16"/>
      <c r="DC152" s="16"/>
      <c r="DD152" s="16"/>
      <c r="DE152" s="16"/>
      <c r="DF152" s="16"/>
      <c r="DG152" s="16"/>
      <c r="DH152" s="16"/>
      <c r="DI152" s="16"/>
      <c r="DJ152" s="16"/>
      <c r="DK152" s="16"/>
      <c r="DL152" s="16"/>
      <c r="DM152" s="16"/>
      <c r="DN152" s="16"/>
      <c r="DO152" s="16"/>
      <c r="DP152" s="16"/>
      <c r="DQ152" s="16"/>
      <c r="DR152" s="16"/>
      <c r="DS152" s="16"/>
      <c r="DT152" s="16"/>
      <c r="DU152" s="16"/>
      <c r="DV152" s="16"/>
      <c r="DW152" s="16"/>
      <c r="DX152" s="16"/>
      <c r="DY152" s="16"/>
      <c r="DZ152" s="16"/>
      <c r="EA152" s="16"/>
      <c r="EB152" s="16"/>
      <c r="EC152" s="16"/>
      <c r="ED152" s="16"/>
      <c r="EE152" s="16"/>
      <c r="EF152" s="16"/>
      <c r="EG152" s="16"/>
      <c r="EH152" s="16"/>
      <c r="EI152" s="16"/>
      <c r="EJ152" s="16"/>
      <c r="EK152" s="16"/>
      <c r="EL152" s="16"/>
      <c r="EM152" s="16"/>
      <c r="EN152" s="16"/>
      <c r="EO152" s="16"/>
      <c r="EP152" s="16"/>
      <c r="EQ152" s="16"/>
      <c r="ER152" s="16"/>
      <c r="ES152" s="16"/>
      <c r="ET152" s="16"/>
      <c r="EU152" s="16"/>
      <c r="EV152" s="16"/>
      <c r="EW152" s="16"/>
      <c r="EX152" s="16"/>
      <c r="EY152" s="16"/>
      <c r="EZ152" s="16"/>
      <c r="FA152" s="16"/>
      <c r="FB152" s="16"/>
      <c r="FC152" s="16"/>
      <c r="FD152" s="16"/>
      <c r="FE152" s="16"/>
      <c r="FF152" s="16"/>
      <c r="FG152" s="16"/>
      <c r="FH152" s="16"/>
      <c r="FI152" s="16"/>
      <c r="FJ152" s="16"/>
      <c r="FK152" s="16"/>
      <c r="FL152" s="16"/>
      <c r="FM152" s="16"/>
      <c r="FN152" s="16"/>
      <c r="FO152" s="16"/>
    </row>
    <row r="153" spans="1:171" ht="15" customHeight="1" x14ac:dyDescent="0.35">
      <c r="A153" s="14" t="s">
        <v>252</v>
      </c>
      <c r="B153" s="24"/>
      <c r="C153" s="24" t="s">
        <v>253</v>
      </c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59"/>
      <c r="P153" s="48">
        <v>0</v>
      </c>
      <c r="Q153" s="48">
        <v>0</v>
      </c>
      <c r="R153" s="48">
        <v>0</v>
      </c>
      <c r="S153" s="48">
        <v>0</v>
      </c>
      <c r="T153" s="48">
        <v>0</v>
      </c>
      <c r="U153" s="48">
        <v>0</v>
      </c>
      <c r="V153" s="48">
        <v>0</v>
      </c>
      <c r="W153" s="48">
        <v>0</v>
      </c>
      <c r="X153" s="48">
        <v>0</v>
      </c>
      <c r="Y153" s="48">
        <v>0</v>
      </c>
      <c r="Z153" s="37">
        <f t="shared" si="111"/>
        <v>0</v>
      </c>
      <c r="AA153" s="60"/>
      <c r="AB153" s="46">
        <v>0</v>
      </c>
      <c r="AC153" s="46">
        <v>0</v>
      </c>
      <c r="AD153" s="46">
        <v>0</v>
      </c>
      <c r="AE153" s="46">
        <v>0</v>
      </c>
      <c r="AF153" s="46">
        <v>0</v>
      </c>
      <c r="AG153" s="46">
        <v>0</v>
      </c>
      <c r="AH153" s="46">
        <v>0</v>
      </c>
      <c r="AI153" s="46">
        <v>0</v>
      </c>
      <c r="AJ153" s="46">
        <v>0</v>
      </c>
      <c r="AK153" s="46">
        <v>0</v>
      </c>
      <c r="AL153" s="37">
        <f t="shared" si="112"/>
        <v>0</v>
      </c>
      <c r="AM153" s="61"/>
      <c r="AN153" s="46">
        <v>0</v>
      </c>
      <c r="AO153" s="46">
        <v>0</v>
      </c>
      <c r="AP153" s="46">
        <v>0</v>
      </c>
      <c r="AQ153" s="46">
        <v>0</v>
      </c>
      <c r="AR153" s="46">
        <v>0</v>
      </c>
      <c r="AS153" s="46">
        <v>0</v>
      </c>
      <c r="AT153" s="46">
        <v>0</v>
      </c>
      <c r="AU153" s="46">
        <v>0</v>
      </c>
      <c r="AV153" s="46">
        <v>0</v>
      </c>
      <c r="AW153" s="46">
        <v>0</v>
      </c>
      <c r="AX153" s="46">
        <v>0</v>
      </c>
      <c r="AY153" s="37">
        <f t="shared" si="113"/>
        <v>0</v>
      </c>
      <c r="AZ153" s="47"/>
      <c r="BA153" s="47"/>
      <c r="BB153" s="47"/>
      <c r="BC153" s="47"/>
      <c r="BD153" s="47"/>
      <c r="BE153" s="47"/>
      <c r="BF153" s="47"/>
      <c r="BG153" s="47"/>
      <c r="BH153" s="47"/>
      <c r="BI153" s="47"/>
      <c r="BJ153" s="47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  <c r="BY153" s="16"/>
      <c r="BZ153" s="16"/>
      <c r="CA153" s="16"/>
      <c r="CB153" s="16"/>
      <c r="CC153" s="16"/>
      <c r="CD153" s="16"/>
      <c r="CE153" s="16"/>
      <c r="CF153" s="16"/>
      <c r="CG153" s="16"/>
      <c r="CH153" s="16"/>
      <c r="CI153" s="16"/>
      <c r="CJ153" s="16"/>
      <c r="CK153" s="16"/>
      <c r="CL153" s="16"/>
      <c r="CM153" s="16"/>
      <c r="CN153" s="16"/>
      <c r="CO153" s="16"/>
      <c r="CP153" s="16"/>
      <c r="CQ153" s="16"/>
      <c r="CR153" s="16"/>
      <c r="CS153" s="16"/>
      <c r="CT153" s="16"/>
      <c r="CU153" s="16"/>
      <c r="CV153" s="16"/>
      <c r="CW153" s="16"/>
      <c r="CX153" s="16"/>
      <c r="CY153" s="16"/>
      <c r="CZ153" s="16"/>
      <c r="DA153" s="16"/>
      <c r="DB153" s="16"/>
      <c r="DC153" s="16"/>
      <c r="DD153" s="16"/>
      <c r="DE153" s="16"/>
      <c r="DF153" s="16"/>
      <c r="DG153" s="16"/>
      <c r="DH153" s="16"/>
      <c r="DI153" s="16"/>
      <c r="DJ153" s="16"/>
      <c r="DK153" s="16"/>
      <c r="DL153" s="16"/>
      <c r="DM153" s="16"/>
      <c r="DN153" s="16"/>
      <c r="DO153" s="16"/>
      <c r="DP153" s="16"/>
      <c r="DQ153" s="16"/>
      <c r="DR153" s="16"/>
      <c r="DS153" s="16"/>
      <c r="DT153" s="16"/>
      <c r="DU153" s="16"/>
      <c r="DV153" s="16"/>
      <c r="DW153" s="16"/>
      <c r="DX153" s="16"/>
      <c r="DY153" s="16"/>
      <c r="DZ153" s="16"/>
      <c r="EA153" s="16"/>
      <c r="EB153" s="16"/>
      <c r="EC153" s="16"/>
      <c r="ED153" s="16"/>
      <c r="EE153" s="16"/>
      <c r="EF153" s="16"/>
      <c r="EG153" s="16"/>
      <c r="EH153" s="16"/>
      <c r="EI153" s="16"/>
      <c r="EJ153" s="16"/>
      <c r="EK153" s="16"/>
      <c r="EL153" s="16"/>
      <c r="EM153" s="16"/>
      <c r="EN153" s="16"/>
      <c r="EO153" s="16"/>
      <c r="EP153" s="16"/>
      <c r="EQ153" s="16"/>
      <c r="ER153" s="16"/>
      <c r="ES153" s="16"/>
      <c r="ET153" s="16"/>
      <c r="EU153" s="16"/>
      <c r="EV153" s="16"/>
      <c r="EW153" s="16"/>
      <c r="EX153" s="16"/>
      <c r="EY153" s="16"/>
      <c r="EZ153" s="16"/>
      <c r="FA153" s="16"/>
      <c r="FB153" s="16"/>
      <c r="FC153" s="16"/>
      <c r="FD153" s="16"/>
      <c r="FE153" s="16"/>
      <c r="FF153" s="16"/>
      <c r="FG153" s="16"/>
      <c r="FH153" s="16"/>
      <c r="FI153" s="16"/>
      <c r="FJ153" s="16"/>
      <c r="FK153" s="16"/>
      <c r="FL153" s="16"/>
      <c r="FM153" s="16"/>
      <c r="FN153" s="16"/>
      <c r="FO153" s="16"/>
    </row>
    <row r="154" spans="1:171" ht="15" customHeight="1" x14ac:dyDescent="0.35">
      <c r="A154" s="14" t="s">
        <v>254</v>
      </c>
      <c r="B154" s="24"/>
      <c r="C154" s="24" t="s">
        <v>255</v>
      </c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59"/>
      <c r="P154" s="48">
        <v>9654.0643057068737</v>
      </c>
      <c r="Q154" s="48">
        <v>50148.427636564273</v>
      </c>
      <c r="R154" s="48">
        <v>2152.1382399198251</v>
      </c>
      <c r="S154" s="48">
        <v>0</v>
      </c>
      <c r="T154" s="48">
        <v>6667.178163674168</v>
      </c>
      <c r="U154" s="48">
        <v>3241.0275529625851</v>
      </c>
      <c r="V154" s="48">
        <v>19009.755738257692</v>
      </c>
      <c r="W154" s="48">
        <v>5840.1863684675891</v>
      </c>
      <c r="X154" s="48">
        <v>62757.369178864305</v>
      </c>
      <c r="Y154" s="48">
        <v>0</v>
      </c>
      <c r="Z154" s="37">
        <f t="shared" si="111"/>
        <v>159470.14718441729</v>
      </c>
      <c r="AA154" s="60"/>
      <c r="AB154" s="46">
        <v>38532.210569783507</v>
      </c>
      <c r="AC154" s="46">
        <v>115857.50031124953</v>
      </c>
      <c r="AD154" s="46">
        <v>7476.5806612261695</v>
      </c>
      <c r="AE154" s="46">
        <v>0</v>
      </c>
      <c r="AF154" s="46">
        <v>23932.700699547066</v>
      </c>
      <c r="AG154" s="46">
        <v>17983.971948005405</v>
      </c>
      <c r="AH154" s="46">
        <v>74068.124562205019</v>
      </c>
      <c r="AI154" s="46">
        <v>31093.026866676821</v>
      </c>
      <c r="AJ154" s="46">
        <v>261545.08516332018</v>
      </c>
      <c r="AK154" s="46">
        <v>0</v>
      </c>
      <c r="AL154" s="37">
        <f t="shared" si="112"/>
        <v>570489.20078201371</v>
      </c>
      <c r="AM154" s="61"/>
      <c r="AN154" s="46">
        <v>17942.925443026612</v>
      </c>
      <c r="AO154" s="46">
        <v>57595.039700290225</v>
      </c>
      <c r="AP154" s="46">
        <v>1719.8264461774197</v>
      </c>
      <c r="AQ154" s="46">
        <v>0</v>
      </c>
      <c r="AR154" s="46">
        <v>11981.140031342835</v>
      </c>
      <c r="AS154" s="46">
        <v>9085.0913090484573</v>
      </c>
      <c r="AT154" s="46">
        <v>1358.1003414026661</v>
      </c>
      <c r="AU154" s="46">
        <v>34848.41350322542</v>
      </c>
      <c r="AV154" s="46">
        <v>19657.346744474744</v>
      </c>
      <c r="AW154" s="46">
        <v>128862.85672741324</v>
      </c>
      <c r="AX154" s="46">
        <v>0</v>
      </c>
      <c r="AY154" s="37">
        <f t="shared" si="113"/>
        <v>283050.74024640163</v>
      </c>
      <c r="AZ154" s="47"/>
      <c r="BA154" s="47"/>
      <c r="BB154" s="47"/>
      <c r="BC154" s="47"/>
      <c r="BD154" s="47"/>
      <c r="BE154" s="47"/>
      <c r="BF154" s="47"/>
      <c r="BG154" s="47"/>
      <c r="BH154" s="47"/>
      <c r="BI154" s="47"/>
      <c r="BJ154" s="47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  <c r="BY154" s="16"/>
      <c r="BZ154" s="16"/>
      <c r="CA154" s="16"/>
      <c r="CB154" s="16"/>
      <c r="CC154" s="16"/>
      <c r="CD154" s="16"/>
      <c r="CE154" s="16"/>
      <c r="CF154" s="16"/>
      <c r="CG154" s="16"/>
      <c r="CH154" s="16"/>
      <c r="CI154" s="16"/>
      <c r="CJ154" s="16"/>
      <c r="CK154" s="16"/>
      <c r="CL154" s="16"/>
      <c r="CM154" s="16"/>
      <c r="CN154" s="16"/>
      <c r="CO154" s="16"/>
      <c r="CP154" s="16"/>
      <c r="CQ154" s="16"/>
      <c r="CR154" s="16"/>
      <c r="CS154" s="16"/>
      <c r="CT154" s="16"/>
      <c r="CU154" s="16"/>
      <c r="CV154" s="16"/>
      <c r="CW154" s="16"/>
      <c r="CX154" s="16"/>
      <c r="CY154" s="16"/>
      <c r="CZ154" s="16"/>
      <c r="DA154" s="16"/>
      <c r="DB154" s="16"/>
      <c r="DC154" s="16"/>
      <c r="DD154" s="16"/>
      <c r="DE154" s="16"/>
      <c r="DF154" s="16"/>
      <c r="DG154" s="16"/>
      <c r="DH154" s="16"/>
      <c r="DI154" s="16"/>
      <c r="DJ154" s="16"/>
      <c r="DK154" s="16"/>
      <c r="DL154" s="16"/>
      <c r="DM154" s="16"/>
      <c r="DN154" s="16"/>
      <c r="DO154" s="16"/>
      <c r="DP154" s="16"/>
      <c r="DQ154" s="16"/>
      <c r="DR154" s="16"/>
      <c r="DS154" s="16"/>
      <c r="DT154" s="16"/>
      <c r="DU154" s="16"/>
      <c r="DV154" s="16"/>
      <c r="DW154" s="16"/>
      <c r="DX154" s="16"/>
      <c r="DY154" s="16"/>
      <c r="DZ154" s="16"/>
      <c r="EA154" s="16"/>
      <c r="EB154" s="16"/>
      <c r="EC154" s="16"/>
      <c r="ED154" s="16"/>
      <c r="EE154" s="16"/>
      <c r="EF154" s="16"/>
      <c r="EG154" s="16"/>
      <c r="EH154" s="16"/>
      <c r="EI154" s="16"/>
      <c r="EJ154" s="16"/>
      <c r="EK154" s="16"/>
      <c r="EL154" s="16"/>
      <c r="EM154" s="16"/>
      <c r="EN154" s="16"/>
      <c r="EO154" s="16"/>
      <c r="EP154" s="16"/>
      <c r="EQ154" s="16"/>
      <c r="ER154" s="16"/>
      <c r="ES154" s="16"/>
      <c r="ET154" s="16"/>
      <c r="EU154" s="16"/>
      <c r="EV154" s="16"/>
      <c r="EW154" s="16"/>
      <c r="EX154" s="16"/>
      <c r="EY154" s="16"/>
      <c r="EZ154" s="16"/>
      <c r="FA154" s="16"/>
      <c r="FB154" s="16"/>
      <c r="FC154" s="16"/>
      <c r="FD154" s="16"/>
      <c r="FE154" s="16"/>
      <c r="FF154" s="16"/>
      <c r="FG154" s="16"/>
      <c r="FH154" s="16"/>
      <c r="FI154" s="16"/>
      <c r="FJ154" s="16"/>
      <c r="FK154" s="16"/>
      <c r="FL154" s="16"/>
      <c r="FM154" s="16"/>
      <c r="FN154" s="16"/>
      <c r="FO154" s="16"/>
    </row>
    <row r="155" spans="1:171" ht="15" customHeight="1" x14ac:dyDescent="0.35">
      <c r="A155" s="14" t="s">
        <v>256</v>
      </c>
      <c r="B155" s="24"/>
      <c r="C155" s="24" t="s">
        <v>257</v>
      </c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5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60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61"/>
      <c r="AN155" s="46">
        <v>10017.716846726091</v>
      </c>
      <c r="AO155" s="46">
        <v>32155.893492701933</v>
      </c>
      <c r="AP155" s="46">
        <v>960.19650853603821</v>
      </c>
      <c r="AQ155" s="46">
        <v>0</v>
      </c>
      <c r="AR155" s="46">
        <v>6689.1917216104694</v>
      </c>
      <c r="AS155" s="46">
        <v>5072.2984136385976</v>
      </c>
      <c r="AT155" s="46">
        <v>758.24116378421752</v>
      </c>
      <c r="AU155" s="46">
        <v>19456.221904361424</v>
      </c>
      <c r="AV155" s="46">
        <v>10974.895608262874</v>
      </c>
      <c r="AW155" s="46">
        <v>71945.436927463888</v>
      </c>
      <c r="AX155" s="46">
        <v>0</v>
      </c>
      <c r="AY155" s="37">
        <f t="shared" si="113"/>
        <v>158030.09258708553</v>
      </c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  <c r="BY155" s="16"/>
      <c r="BZ155" s="16"/>
      <c r="CA155" s="16"/>
      <c r="CB155" s="16"/>
      <c r="CC155" s="16"/>
      <c r="CD155" s="16"/>
      <c r="CE155" s="16"/>
      <c r="CF155" s="16"/>
      <c r="CG155" s="16"/>
      <c r="CH155" s="16"/>
      <c r="CI155" s="16"/>
      <c r="CJ155" s="16"/>
      <c r="CK155" s="16"/>
      <c r="CL155" s="16"/>
      <c r="CM155" s="16"/>
      <c r="CN155" s="16"/>
      <c r="CO155" s="16"/>
      <c r="CP155" s="16"/>
      <c r="CQ155" s="16"/>
      <c r="CR155" s="16"/>
      <c r="CS155" s="16"/>
      <c r="CT155" s="16"/>
      <c r="CU155" s="16"/>
      <c r="CV155" s="16"/>
      <c r="CW155" s="16"/>
      <c r="CX155" s="16"/>
      <c r="CY155" s="16"/>
      <c r="CZ155" s="16"/>
      <c r="DA155" s="16"/>
      <c r="DB155" s="16"/>
      <c r="DC155" s="16"/>
      <c r="DD155" s="16"/>
      <c r="DE155" s="16"/>
      <c r="DF155" s="16"/>
      <c r="DG155" s="16"/>
      <c r="DH155" s="16"/>
      <c r="DI155" s="16"/>
      <c r="DJ155" s="16"/>
      <c r="DK155" s="16"/>
      <c r="DL155" s="16"/>
      <c r="DM155" s="16"/>
      <c r="DN155" s="16"/>
      <c r="DO155" s="16"/>
      <c r="DP155" s="16"/>
      <c r="DQ155" s="16"/>
      <c r="DR155" s="16"/>
      <c r="DS155" s="16"/>
      <c r="DT155" s="16"/>
      <c r="DU155" s="16"/>
      <c r="DV155" s="16"/>
      <c r="DW155" s="16"/>
      <c r="DX155" s="16"/>
      <c r="DY155" s="16"/>
      <c r="DZ155" s="16"/>
      <c r="EA155" s="16"/>
      <c r="EB155" s="16"/>
      <c r="EC155" s="16"/>
      <c r="ED155" s="16"/>
      <c r="EE155" s="16"/>
      <c r="EF155" s="16"/>
      <c r="EG155" s="16"/>
      <c r="EH155" s="16"/>
      <c r="EI155" s="16"/>
      <c r="EJ155" s="16"/>
      <c r="EK155" s="16"/>
      <c r="EL155" s="16"/>
      <c r="EM155" s="16"/>
      <c r="EN155" s="16"/>
      <c r="EO155" s="16"/>
      <c r="EP155" s="16"/>
      <c r="EQ155" s="16"/>
      <c r="ER155" s="16"/>
      <c r="ES155" s="16"/>
      <c r="ET155" s="16"/>
      <c r="EU155" s="16"/>
      <c r="EV155" s="16"/>
      <c r="EW155" s="16"/>
      <c r="EX155" s="16"/>
      <c r="EY155" s="16"/>
      <c r="EZ155" s="16"/>
      <c r="FA155" s="16"/>
      <c r="FB155" s="16"/>
      <c r="FC155" s="16"/>
      <c r="FD155" s="16"/>
      <c r="FE155" s="16"/>
      <c r="FF155" s="16"/>
      <c r="FG155" s="16"/>
      <c r="FH155" s="16"/>
      <c r="FI155" s="16"/>
      <c r="FJ155" s="16"/>
      <c r="FK155" s="16"/>
      <c r="FL155" s="16"/>
      <c r="FM155" s="16"/>
      <c r="FN155" s="16"/>
      <c r="FO155" s="16"/>
    </row>
    <row r="156" spans="1:171" ht="15" customHeight="1" x14ac:dyDescent="0.35">
      <c r="A156" s="14" t="s">
        <v>258</v>
      </c>
      <c r="B156" s="24"/>
      <c r="C156" s="24" t="s">
        <v>259</v>
      </c>
      <c r="D156" s="37">
        <v>30812.117859145379</v>
      </c>
      <c r="E156" s="37">
        <v>160047.96833387046</v>
      </c>
      <c r="F156" s="37">
        <v>5563.1126726142356</v>
      </c>
      <c r="G156" s="37">
        <v>2.0162799376998155</v>
      </c>
      <c r="H156" s="37">
        <v>9618.9814157360142</v>
      </c>
      <c r="I156" s="37">
        <v>11325.49622890663</v>
      </c>
      <c r="J156" s="37">
        <v>69711.144816655782</v>
      </c>
      <c r="K156" s="37">
        <v>0</v>
      </c>
      <c r="L156" s="37">
        <v>191180.45203791169</v>
      </c>
      <c r="M156" s="37">
        <v>0</v>
      </c>
      <c r="N156" s="37">
        <f t="shared" si="110"/>
        <v>478261.28964477789</v>
      </c>
      <c r="O156" s="59"/>
      <c r="P156" s="37">
        <v>85401.231319633065</v>
      </c>
      <c r="Q156" s="37">
        <v>447346.52345233265</v>
      </c>
      <c r="R156" s="37">
        <v>19281.042329837994</v>
      </c>
      <c r="S156" s="37">
        <v>0</v>
      </c>
      <c r="T156" s="37">
        <v>53495.869920643316</v>
      </c>
      <c r="U156" s="37">
        <v>31796.248452890304</v>
      </c>
      <c r="V156" s="37">
        <v>168117.42432962515</v>
      </c>
      <c r="W156" s="37">
        <v>39886.619217623564</v>
      </c>
      <c r="X156" s="37">
        <v>556659.79851497791</v>
      </c>
      <c r="Y156" s="37">
        <v>0</v>
      </c>
      <c r="Z156" s="37">
        <f>SUM(P156:Y156)</f>
        <v>1401984.757537564</v>
      </c>
      <c r="AA156" s="60"/>
      <c r="AB156" s="37">
        <v>71299.322132528483</v>
      </c>
      <c r="AC156" s="37">
        <v>214380.67305277137</v>
      </c>
      <c r="AD156" s="37">
        <v>13834.532852694119</v>
      </c>
      <c r="AE156" s="37">
        <v>0</v>
      </c>
      <c r="AF156" s="37">
        <v>44284.64683042407</v>
      </c>
      <c r="AG156" s="37">
        <v>33277.224176406686</v>
      </c>
      <c r="AH156" s="37">
        <v>137054.34997944819</v>
      </c>
      <c r="AI156" s="37">
        <v>57533.987950876319</v>
      </c>
      <c r="AJ156" s="37">
        <v>483958.40787454561</v>
      </c>
      <c r="AK156" s="37">
        <v>0</v>
      </c>
      <c r="AL156" s="37">
        <f>SUM(AB156:AK156)</f>
        <v>1055623.1448496948</v>
      </c>
      <c r="AM156" s="61"/>
      <c r="AN156" s="37">
        <v>0</v>
      </c>
      <c r="AO156" s="37">
        <v>0</v>
      </c>
      <c r="AP156" s="37">
        <v>0</v>
      </c>
      <c r="AQ156" s="37">
        <v>0</v>
      </c>
      <c r="AR156" s="37">
        <v>0</v>
      </c>
      <c r="AS156" s="37">
        <v>0</v>
      </c>
      <c r="AT156" s="37">
        <v>0</v>
      </c>
      <c r="AU156" s="37">
        <v>0</v>
      </c>
      <c r="AV156" s="37">
        <v>0</v>
      </c>
      <c r="AW156" s="37">
        <v>0</v>
      </c>
      <c r="AX156" s="37">
        <v>0</v>
      </c>
      <c r="AY156" s="37">
        <f>SUM(AN156:AX156)</f>
        <v>0</v>
      </c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  <c r="BY156" s="16"/>
      <c r="BZ156" s="16"/>
      <c r="CA156" s="16"/>
      <c r="CB156" s="16"/>
      <c r="CC156" s="16"/>
      <c r="CD156" s="16"/>
      <c r="CE156" s="16"/>
      <c r="CF156" s="16"/>
      <c r="CG156" s="16"/>
      <c r="CH156" s="16"/>
      <c r="CI156" s="16"/>
      <c r="CJ156" s="16"/>
      <c r="CK156" s="16"/>
      <c r="CL156" s="16"/>
      <c r="CM156" s="16"/>
      <c r="CN156" s="16"/>
      <c r="CO156" s="16"/>
      <c r="CP156" s="16"/>
      <c r="CQ156" s="16"/>
      <c r="CR156" s="16"/>
      <c r="CS156" s="16"/>
      <c r="CT156" s="16"/>
      <c r="CU156" s="16"/>
      <c r="CV156" s="16"/>
      <c r="CW156" s="16"/>
      <c r="CX156" s="16"/>
      <c r="CY156" s="16"/>
      <c r="CZ156" s="16"/>
      <c r="DA156" s="16"/>
      <c r="DB156" s="16"/>
      <c r="DC156" s="16"/>
      <c r="DD156" s="16"/>
      <c r="DE156" s="16"/>
      <c r="DF156" s="16"/>
      <c r="DG156" s="16"/>
      <c r="DH156" s="16"/>
      <c r="DI156" s="16"/>
      <c r="DJ156" s="16"/>
      <c r="DK156" s="16"/>
      <c r="DL156" s="16"/>
      <c r="DM156" s="16"/>
      <c r="DN156" s="16"/>
      <c r="DO156" s="16"/>
      <c r="DP156" s="16"/>
      <c r="DQ156" s="16"/>
      <c r="DR156" s="16"/>
      <c r="DS156" s="16"/>
      <c r="DT156" s="16"/>
      <c r="DU156" s="16"/>
      <c r="DV156" s="16"/>
      <c r="DW156" s="16"/>
      <c r="DX156" s="16"/>
      <c r="DY156" s="16"/>
      <c r="DZ156" s="16"/>
      <c r="EA156" s="16"/>
      <c r="EB156" s="16"/>
      <c r="EC156" s="16"/>
      <c r="ED156" s="16"/>
      <c r="EE156" s="16"/>
      <c r="EF156" s="16"/>
      <c r="EG156" s="16"/>
      <c r="EH156" s="16"/>
      <c r="EI156" s="16"/>
      <c r="EJ156" s="16"/>
      <c r="EK156" s="16"/>
      <c r="EL156" s="16"/>
      <c r="EM156" s="16"/>
      <c r="EN156" s="16"/>
      <c r="EO156" s="16"/>
      <c r="EP156" s="16"/>
      <c r="EQ156" s="16"/>
      <c r="ER156" s="16"/>
      <c r="ES156" s="16"/>
      <c r="ET156" s="16"/>
      <c r="EU156" s="16"/>
      <c r="EV156" s="16"/>
      <c r="EW156" s="16"/>
      <c r="EX156" s="16"/>
      <c r="EY156" s="16"/>
      <c r="EZ156" s="16"/>
      <c r="FA156" s="16"/>
      <c r="FB156" s="16"/>
      <c r="FC156" s="16"/>
      <c r="FD156" s="16"/>
      <c r="FE156" s="16"/>
      <c r="FF156" s="16"/>
      <c r="FG156" s="16"/>
      <c r="FH156" s="16"/>
      <c r="FI156" s="16"/>
      <c r="FJ156" s="16"/>
      <c r="FK156" s="16"/>
      <c r="FL156" s="16"/>
      <c r="FM156" s="16"/>
      <c r="FN156" s="16"/>
      <c r="FO156" s="16"/>
    </row>
    <row r="157" spans="1:171" ht="15" customHeight="1" x14ac:dyDescent="0.35">
      <c r="A157" s="20">
        <v>83999</v>
      </c>
      <c r="B157" s="24"/>
      <c r="C157" s="26" t="s">
        <v>260</v>
      </c>
      <c r="D157" s="40">
        <f>SUM(D138:D156)</f>
        <v>698783.70021244814</v>
      </c>
      <c r="E157" s="40">
        <f>SUM(E138:E156)</f>
        <v>3718568.0635706787</v>
      </c>
      <c r="F157" s="40">
        <f t="shared" ref="F157:N157" si="114">SUM(F138:F156)</f>
        <v>125739.96663590222</v>
      </c>
      <c r="G157" s="40">
        <f t="shared" si="114"/>
        <v>45.529276187482019</v>
      </c>
      <c r="H157" s="40">
        <f t="shared" si="114"/>
        <v>218180.40173530267</v>
      </c>
      <c r="I157" s="40">
        <f t="shared" si="114"/>
        <v>256881.86334100616</v>
      </c>
      <c r="J157" s="40">
        <f t="shared" si="114"/>
        <v>1581185.1289832992</v>
      </c>
      <c r="K157" s="40">
        <f t="shared" si="114"/>
        <v>0</v>
      </c>
      <c r="L157" s="40">
        <f t="shared" si="114"/>
        <v>4335279.468555619</v>
      </c>
      <c r="M157" s="40">
        <f t="shared" si="114"/>
        <v>0</v>
      </c>
      <c r="N157" s="40">
        <f t="shared" si="114"/>
        <v>10934664.122310445</v>
      </c>
      <c r="O157" s="59"/>
      <c r="P157" s="40">
        <f t="shared" ref="P157:Z157" si="115">SUM(P138:P156)</f>
        <v>686974.00066000142</v>
      </c>
      <c r="Q157" s="40">
        <f t="shared" si="115"/>
        <v>3680376.0944918217</v>
      </c>
      <c r="R157" s="40">
        <f t="shared" si="115"/>
        <v>151009.77999999994</v>
      </c>
      <c r="S157" s="40">
        <f t="shared" si="115"/>
        <v>0</v>
      </c>
      <c r="T157" s="40">
        <f t="shared" si="115"/>
        <v>429139.56698</v>
      </c>
      <c r="U157" s="40">
        <f t="shared" si="115"/>
        <v>255066.94840000002</v>
      </c>
      <c r="V157" s="40">
        <f t="shared" si="115"/>
        <v>1348624.4598999999</v>
      </c>
      <c r="W157" s="40">
        <f t="shared" si="115"/>
        <v>311289.65000000026</v>
      </c>
      <c r="X157" s="40">
        <f t="shared" si="115"/>
        <v>4474646.4557899982</v>
      </c>
      <c r="Y157" s="40">
        <f t="shared" si="115"/>
        <v>0</v>
      </c>
      <c r="Z157" s="40">
        <f t="shared" si="115"/>
        <v>11337126.956221823</v>
      </c>
      <c r="AA157" s="60"/>
      <c r="AB157" s="40">
        <f t="shared" ref="AB157:AL157" si="116">SUM(AB138:AB156)</f>
        <v>690874.85</v>
      </c>
      <c r="AC157" s="40">
        <f t="shared" si="116"/>
        <v>2098978.8368268642</v>
      </c>
      <c r="AD157" s="40">
        <f t="shared" si="116"/>
        <v>134053.6</v>
      </c>
      <c r="AE157" s="40">
        <f t="shared" si="116"/>
        <v>0</v>
      </c>
      <c r="AF157" s="40">
        <f t="shared" si="116"/>
        <v>429108.54999999993</v>
      </c>
      <c r="AG157" s="40">
        <f t="shared" si="116"/>
        <v>322449.03000000009</v>
      </c>
      <c r="AH157" s="40">
        <f t="shared" si="116"/>
        <v>1328026.7000000002</v>
      </c>
      <c r="AI157" s="40">
        <f t="shared" si="116"/>
        <v>557491.7699999999</v>
      </c>
      <c r="AJ157" s="40">
        <f t="shared" si="116"/>
        <v>4689451.21</v>
      </c>
      <c r="AK157" s="40">
        <f t="shared" si="116"/>
        <v>0</v>
      </c>
      <c r="AL157" s="40">
        <f t="shared" si="116"/>
        <v>10250434.546826866</v>
      </c>
      <c r="AM157" s="61"/>
      <c r="AN157" s="40">
        <f t="shared" ref="AN157:AY157" si="117">SUM(AN138:AN156)</f>
        <v>342855.77999999991</v>
      </c>
      <c r="AO157" s="40">
        <f t="shared" si="117"/>
        <v>1100533.5960000001</v>
      </c>
      <c r="AP157" s="40">
        <f t="shared" si="117"/>
        <v>32862.67</v>
      </c>
      <c r="AQ157" s="40">
        <f t="shared" si="117"/>
        <v>0</v>
      </c>
      <c r="AR157" s="40">
        <f t="shared" si="117"/>
        <v>228937.2</v>
      </c>
      <c r="AS157" s="40">
        <f t="shared" si="117"/>
        <v>173599.12000000002</v>
      </c>
      <c r="AT157" s="40">
        <f t="shared" si="117"/>
        <v>25950.760000000013</v>
      </c>
      <c r="AU157" s="40">
        <f t="shared" si="117"/>
        <v>665888.06999999995</v>
      </c>
      <c r="AV157" s="40">
        <f t="shared" si="117"/>
        <v>375615.16778339283</v>
      </c>
      <c r="AW157" s="40">
        <f t="shared" si="117"/>
        <v>2462328.4200000004</v>
      </c>
      <c r="AX157" s="40">
        <f t="shared" si="117"/>
        <v>0</v>
      </c>
      <c r="AY157" s="40">
        <f t="shared" si="117"/>
        <v>5408570.783783393</v>
      </c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  <c r="BY157" s="16"/>
      <c r="BZ157" s="16"/>
      <c r="CA157" s="16"/>
      <c r="CB157" s="16"/>
      <c r="CC157" s="16"/>
      <c r="CD157" s="16"/>
      <c r="CE157" s="16"/>
      <c r="CF157" s="16"/>
      <c r="CG157" s="16"/>
      <c r="CH157" s="16"/>
      <c r="CI157" s="16"/>
      <c r="CJ157" s="16"/>
      <c r="CK157" s="16"/>
      <c r="CL157" s="16"/>
      <c r="CM157" s="16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  <c r="CY157" s="16"/>
      <c r="CZ157" s="16"/>
      <c r="DA157" s="16"/>
      <c r="DB157" s="16"/>
      <c r="DC157" s="16"/>
      <c r="DD157" s="16"/>
      <c r="DE157" s="16"/>
      <c r="DF157" s="16"/>
      <c r="DG157" s="16"/>
      <c r="DH157" s="16"/>
      <c r="DI157" s="16"/>
      <c r="DJ157" s="16"/>
      <c r="DK157" s="16"/>
      <c r="DL157" s="16"/>
      <c r="DM157" s="16"/>
      <c r="DN157" s="16"/>
      <c r="DO157" s="16"/>
      <c r="DP157" s="16"/>
      <c r="DQ157" s="16"/>
      <c r="DR157" s="16"/>
      <c r="DS157" s="16"/>
      <c r="DT157" s="16"/>
      <c r="DU157" s="16"/>
      <c r="DV157" s="16"/>
      <c r="DW157" s="16"/>
      <c r="DX157" s="16"/>
      <c r="DY157" s="16"/>
      <c r="DZ157" s="16"/>
      <c r="EA157" s="16"/>
      <c r="EB157" s="16"/>
      <c r="EC157" s="16"/>
      <c r="ED157" s="16"/>
      <c r="EE157" s="16"/>
      <c r="EF157" s="16"/>
      <c r="EG157" s="16"/>
      <c r="EH157" s="16"/>
      <c r="EI157" s="16"/>
      <c r="EJ157" s="16"/>
      <c r="EK157" s="16"/>
      <c r="EL157" s="16"/>
      <c r="EM157" s="16"/>
      <c r="EN157" s="16"/>
      <c r="EO157" s="16"/>
      <c r="EP157" s="16"/>
      <c r="EQ157" s="16"/>
      <c r="ER157" s="16"/>
      <c r="ES157" s="16"/>
      <c r="ET157" s="16"/>
      <c r="EU157" s="16"/>
      <c r="EV157" s="16"/>
      <c r="EW157" s="16"/>
      <c r="EX157" s="16"/>
      <c r="EY157" s="16"/>
      <c r="EZ157" s="16"/>
      <c r="FA157" s="16"/>
      <c r="FB157" s="16"/>
      <c r="FC157" s="16"/>
      <c r="FD157" s="16"/>
      <c r="FE157" s="16"/>
      <c r="FF157" s="16"/>
      <c r="FG157" s="16"/>
      <c r="FH157" s="16"/>
      <c r="FI157" s="16"/>
      <c r="FJ157" s="16"/>
      <c r="FK157" s="16"/>
      <c r="FL157" s="16"/>
      <c r="FM157" s="16"/>
      <c r="FN157" s="16"/>
      <c r="FO157" s="16"/>
    </row>
    <row r="158" spans="1:171" ht="15" customHeight="1" x14ac:dyDescent="0.35">
      <c r="A158" s="14" t="s">
        <v>261</v>
      </c>
      <c r="B158" s="24"/>
      <c r="C158" s="24" t="s">
        <v>262</v>
      </c>
      <c r="D158" s="37">
        <v>0</v>
      </c>
      <c r="E158" s="37">
        <v>0</v>
      </c>
      <c r="F158" s="37">
        <v>0</v>
      </c>
      <c r="G158" s="37">
        <v>0</v>
      </c>
      <c r="H158" s="37">
        <v>0</v>
      </c>
      <c r="I158" s="37">
        <v>0</v>
      </c>
      <c r="J158" s="37">
        <v>0</v>
      </c>
      <c r="K158" s="37">
        <v>0</v>
      </c>
      <c r="L158" s="37">
        <v>0</v>
      </c>
      <c r="M158" s="37">
        <v>0</v>
      </c>
      <c r="N158" s="37">
        <f>SUM(D158:M158)</f>
        <v>0</v>
      </c>
      <c r="O158" s="59"/>
      <c r="P158" s="37">
        <v>0</v>
      </c>
      <c r="Q158" s="37">
        <v>0</v>
      </c>
      <c r="R158" s="37">
        <v>0</v>
      </c>
      <c r="S158" s="37">
        <v>0</v>
      </c>
      <c r="T158" s="37">
        <v>0</v>
      </c>
      <c r="U158" s="37">
        <v>0</v>
      </c>
      <c r="V158" s="37">
        <v>0</v>
      </c>
      <c r="W158" s="37">
        <v>0</v>
      </c>
      <c r="X158" s="37">
        <v>0</v>
      </c>
      <c r="Y158" s="37">
        <v>0</v>
      </c>
      <c r="Z158" s="37">
        <f>SUM(P158:Y158)</f>
        <v>0</v>
      </c>
      <c r="AA158" s="60"/>
      <c r="AB158" s="37">
        <v>0</v>
      </c>
      <c r="AC158" s="37">
        <v>0</v>
      </c>
      <c r="AD158" s="37">
        <v>0</v>
      </c>
      <c r="AE158" s="37">
        <v>0</v>
      </c>
      <c r="AF158" s="37">
        <v>0</v>
      </c>
      <c r="AG158" s="37">
        <v>0</v>
      </c>
      <c r="AH158" s="37">
        <v>0</v>
      </c>
      <c r="AI158" s="37">
        <v>0</v>
      </c>
      <c r="AJ158" s="37">
        <v>0</v>
      </c>
      <c r="AK158" s="37">
        <v>0</v>
      </c>
      <c r="AL158" s="37">
        <f>SUM(AB158:AK158)</f>
        <v>0</v>
      </c>
      <c r="AM158" s="61"/>
      <c r="AN158" s="37">
        <v>0</v>
      </c>
      <c r="AO158" s="37">
        <v>0</v>
      </c>
      <c r="AP158" s="37">
        <v>0</v>
      </c>
      <c r="AQ158" s="37">
        <v>0</v>
      </c>
      <c r="AR158" s="37">
        <v>0</v>
      </c>
      <c r="AS158" s="37">
        <v>0</v>
      </c>
      <c r="AT158" s="37">
        <v>0</v>
      </c>
      <c r="AU158" s="37">
        <v>0</v>
      </c>
      <c r="AV158" s="37">
        <v>0</v>
      </c>
      <c r="AW158" s="37">
        <v>0</v>
      </c>
      <c r="AX158" s="37">
        <v>0</v>
      </c>
      <c r="AY158" s="37">
        <f>SUM(AN158:AX158)</f>
        <v>0</v>
      </c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  <c r="BY158" s="16"/>
      <c r="BZ158" s="16"/>
      <c r="CA158" s="16"/>
      <c r="CB158" s="16"/>
      <c r="CC158" s="16"/>
      <c r="CD158" s="16"/>
      <c r="CE158" s="16"/>
      <c r="CF158" s="16"/>
      <c r="CG158" s="16"/>
      <c r="CH158" s="16"/>
      <c r="CI158" s="16"/>
      <c r="CJ158" s="16"/>
      <c r="CK158" s="16"/>
      <c r="CL158" s="16"/>
      <c r="CM158" s="16"/>
      <c r="CN158" s="16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  <c r="CY158" s="16"/>
      <c r="CZ158" s="16"/>
      <c r="DA158" s="16"/>
      <c r="DB158" s="16"/>
      <c r="DC158" s="16"/>
      <c r="DD158" s="16"/>
      <c r="DE158" s="16"/>
      <c r="DF158" s="16"/>
      <c r="DG158" s="16"/>
      <c r="DH158" s="16"/>
      <c r="DI158" s="16"/>
      <c r="DJ158" s="16"/>
      <c r="DK158" s="16"/>
      <c r="DL158" s="16"/>
      <c r="DM158" s="16"/>
      <c r="DN158" s="16"/>
      <c r="DO158" s="16"/>
      <c r="DP158" s="16"/>
      <c r="DQ158" s="16"/>
      <c r="DR158" s="16"/>
      <c r="DS158" s="16"/>
      <c r="DT158" s="16"/>
      <c r="DU158" s="16"/>
      <c r="DV158" s="16"/>
      <c r="DW158" s="16"/>
      <c r="DX158" s="16"/>
      <c r="DY158" s="16"/>
      <c r="DZ158" s="16"/>
      <c r="EA158" s="16"/>
      <c r="EB158" s="16"/>
      <c r="EC158" s="16"/>
      <c r="ED158" s="16"/>
      <c r="EE158" s="16"/>
      <c r="EF158" s="16"/>
      <c r="EG158" s="16"/>
      <c r="EH158" s="16"/>
      <c r="EI158" s="16"/>
      <c r="EJ158" s="16"/>
      <c r="EK158" s="16"/>
      <c r="EL158" s="16"/>
      <c r="EM158" s="16"/>
      <c r="EN158" s="16"/>
      <c r="EO158" s="16"/>
      <c r="EP158" s="16"/>
      <c r="EQ158" s="16"/>
      <c r="ER158" s="16"/>
      <c r="ES158" s="16"/>
      <c r="ET158" s="16"/>
      <c r="EU158" s="16"/>
      <c r="EV158" s="16"/>
      <c r="EW158" s="16"/>
      <c r="EX158" s="16"/>
      <c r="EY158" s="16"/>
      <c r="EZ158" s="16"/>
      <c r="FA158" s="16"/>
      <c r="FB158" s="16"/>
      <c r="FC158" s="16"/>
      <c r="FD158" s="16"/>
      <c r="FE158" s="16"/>
      <c r="FF158" s="16"/>
      <c r="FG158" s="16"/>
      <c r="FH158" s="16"/>
      <c r="FI158" s="16"/>
      <c r="FJ158" s="16"/>
      <c r="FK158" s="16"/>
      <c r="FL158" s="16"/>
      <c r="FM158" s="16"/>
      <c r="FN158" s="16"/>
      <c r="FO158" s="16"/>
    </row>
    <row r="159" spans="1:171" ht="15" customHeight="1" x14ac:dyDescent="0.35">
      <c r="A159" s="14" t="s">
        <v>263</v>
      </c>
      <c r="B159" s="24"/>
      <c r="C159" s="24" t="s">
        <v>264</v>
      </c>
      <c r="D159" s="37">
        <v>0</v>
      </c>
      <c r="E159" s="37">
        <v>0</v>
      </c>
      <c r="F159" s="37">
        <v>0</v>
      </c>
      <c r="G159" s="37">
        <v>0</v>
      </c>
      <c r="H159" s="37">
        <v>0</v>
      </c>
      <c r="I159" s="37">
        <v>0</v>
      </c>
      <c r="J159" s="37">
        <v>0</v>
      </c>
      <c r="K159" s="37">
        <v>0</v>
      </c>
      <c r="L159" s="37">
        <v>0</v>
      </c>
      <c r="M159" s="37">
        <v>0</v>
      </c>
      <c r="N159" s="37">
        <f>SUM(D159:M159)</f>
        <v>0</v>
      </c>
      <c r="O159" s="59"/>
      <c r="P159" s="37">
        <v>0</v>
      </c>
      <c r="Q159" s="37">
        <v>0</v>
      </c>
      <c r="R159" s="37">
        <v>0</v>
      </c>
      <c r="S159" s="37">
        <v>0</v>
      </c>
      <c r="T159" s="37">
        <v>0</v>
      </c>
      <c r="U159" s="37">
        <v>0</v>
      </c>
      <c r="V159" s="37">
        <v>0</v>
      </c>
      <c r="W159" s="37">
        <v>0</v>
      </c>
      <c r="X159" s="37">
        <v>0</v>
      </c>
      <c r="Y159" s="37">
        <v>0</v>
      </c>
      <c r="Z159" s="37">
        <f>SUM(P159:Y159)</f>
        <v>0</v>
      </c>
      <c r="AA159" s="60"/>
      <c r="AB159" s="37">
        <v>0</v>
      </c>
      <c r="AC159" s="37">
        <v>0</v>
      </c>
      <c r="AD159" s="37">
        <v>0</v>
      </c>
      <c r="AE159" s="37">
        <v>0</v>
      </c>
      <c r="AF159" s="37">
        <v>0</v>
      </c>
      <c r="AG159" s="37">
        <v>0</v>
      </c>
      <c r="AH159" s="37">
        <v>0</v>
      </c>
      <c r="AI159" s="37">
        <v>0</v>
      </c>
      <c r="AJ159" s="37">
        <v>0</v>
      </c>
      <c r="AK159" s="37">
        <v>0</v>
      </c>
      <c r="AL159" s="37">
        <f>SUM(AB159:AK159)</f>
        <v>0</v>
      </c>
      <c r="AM159" s="61"/>
      <c r="AN159" s="37">
        <v>0</v>
      </c>
      <c r="AO159" s="37">
        <v>0</v>
      </c>
      <c r="AP159" s="37">
        <v>0</v>
      </c>
      <c r="AQ159" s="37">
        <v>0</v>
      </c>
      <c r="AR159" s="37">
        <v>0</v>
      </c>
      <c r="AS159" s="37">
        <v>0</v>
      </c>
      <c r="AT159" s="37">
        <v>0</v>
      </c>
      <c r="AU159" s="37">
        <v>0</v>
      </c>
      <c r="AV159" s="37">
        <v>0</v>
      </c>
      <c r="AW159" s="37">
        <v>0</v>
      </c>
      <c r="AX159" s="37">
        <v>0</v>
      </c>
      <c r="AY159" s="37">
        <f>SUM(AN159:AX159)</f>
        <v>0</v>
      </c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  <c r="BY159" s="16"/>
      <c r="BZ159" s="16"/>
      <c r="CA159" s="16"/>
      <c r="CB159" s="16"/>
      <c r="CC159" s="16"/>
      <c r="CD159" s="16"/>
      <c r="CE159" s="16"/>
      <c r="CF159" s="16"/>
      <c r="CG159" s="16"/>
      <c r="CH159" s="16"/>
      <c r="CI159" s="16"/>
      <c r="CJ159" s="16"/>
      <c r="CK159" s="16"/>
      <c r="CL159" s="16"/>
      <c r="CM159" s="16"/>
      <c r="CN159" s="16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  <c r="CY159" s="16"/>
      <c r="CZ159" s="16"/>
      <c r="DA159" s="16"/>
      <c r="DB159" s="16"/>
      <c r="DC159" s="16"/>
      <c r="DD159" s="16"/>
      <c r="DE159" s="16"/>
      <c r="DF159" s="16"/>
      <c r="DG159" s="16"/>
      <c r="DH159" s="16"/>
      <c r="DI159" s="16"/>
      <c r="DJ159" s="16"/>
      <c r="DK159" s="16"/>
      <c r="DL159" s="16"/>
      <c r="DM159" s="16"/>
      <c r="DN159" s="16"/>
      <c r="DO159" s="16"/>
      <c r="DP159" s="16"/>
      <c r="DQ159" s="16"/>
      <c r="DR159" s="16"/>
      <c r="DS159" s="16"/>
      <c r="DT159" s="16"/>
      <c r="DU159" s="16"/>
      <c r="DV159" s="16"/>
      <c r="DW159" s="16"/>
      <c r="DX159" s="16"/>
      <c r="DY159" s="16"/>
      <c r="DZ159" s="16"/>
      <c r="EA159" s="16"/>
      <c r="EB159" s="16"/>
      <c r="EC159" s="16"/>
      <c r="ED159" s="16"/>
      <c r="EE159" s="16"/>
      <c r="EF159" s="16"/>
      <c r="EG159" s="16"/>
      <c r="EH159" s="16"/>
      <c r="EI159" s="16"/>
      <c r="EJ159" s="16"/>
      <c r="EK159" s="16"/>
      <c r="EL159" s="16"/>
      <c r="EM159" s="16"/>
      <c r="EN159" s="16"/>
      <c r="EO159" s="16"/>
      <c r="EP159" s="16"/>
      <c r="EQ159" s="16"/>
      <c r="ER159" s="16"/>
      <c r="ES159" s="16"/>
      <c r="ET159" s="16"/>
      <c r="EU159" s="16"/>
      <c r="EV159" s="16"/>
      <c r="EW159" s="16"/>
      <c r="EX159" s="16"/>
      <c r="EY159" s="16"/>
      <c r="EZ159" s="16"/>
      <c r="FA159" s="16"/>
      <c r="FB159" s="16"/>
      <c r="FC159" s="16"/>
      <c r="FD159" s="16"/>
      <c r="FE159" s="16"/>
      <c r="FF159" s="16"/>
      <c r="FG159" s="16"/>
      <c r="FH159" s="16"/>
      <c r="FI159" s="16"/>
      <c r="FJ159" s="16"/>
      <c r="FK159" s="16"/>
      <c r="FL159" s="16"/>
      <c r="FM159" s="16"/>
      <c r="FN159" s="16"/>
      <c r="FO159" s="16"/>
    </row>
    <row r="160" spans="1:171" ht="15" customHeight="1" x14ac:dyDescent="0.35">
      <c r="A160" s="20">
        <v>84999</v>
      </c>
      <c r="B160" s="24"/>
      <c r="C160" s="26" t="s">
        <v>265</v>
      </c>
      <c r="D160" s="42">
        <f>SUM(D157:D159)</f>
        <v>698783.70021244814</v>
      </c>
      <c r="E160" s="42">
        <f>SUM(E157:E159)</f>
        <v>3718568.0635706787</v>
      </c>
      <c r="F160" s="42">
        <f t="shared" ref="F160:N160" si="118">SUM(F157:F159)</f>
        <v>125739.96663590222</v>
      </c>
      <c r="G160" s="42">
        <f t="shared" si="118"/>
        <v>45.529276187482019</v>
      </c>
      <c r="H160" s="42">
        <f t="shared" si="118"/>
        <v>218180.40173530267</v>
      </c>
      <c r="I160" s="42">
        <f t="shared" si="118"/>
        <v>256881.86334100616</v>
      </c>
      <c r="J160" s="42">
        <f t="shared" si="118"/>
        <v>1581185.1289832992</v>
      </c>
      <c r="K160" s="42">
        <f t="shared" si="118"/>
        <v>0</v>
      </c>
      <c r="L160" s="42">
        <f t="shared" si="118"/>
        <v>4335279.468555619</v>
      </c>
      <c r="M160" s="42">
        <f t="shared" si="118"/>
        <v>0</v>
      </c>
      <c r="N160" s="42">
        <f t="shared" si="118"/>
        <v>10934664.122310445</v>
      </c>
      <c r="O160" s="59"/>
      <c r="P160" s="42">
        <f t="shared" ref="P160:Z160" si="119">SUM(P157:P159)</f>
        <v>686974.00066000142</v>
      </c>
      <c r="Q160" s="42">
        <f t="shared" si="119"/>
        <v>3680376.0944918217</v>
      </c>
      <c r="R160" s="42">
        <f t="shared" si="119"/>
        <v>151009.77999999994</v>
      </c>
      <c r="S160" s="42">
        <f t="shared" si="119"/>
        <v>0</v>
      </c>
      <c r="T160" s="42">
        <f t="shared" si="119"/>
        <v>429139.56698</v>
      </c>
      <c r="U160" s="42">
        <f t="shared" si="119"/>
        <v>255066.94840000002</v>
      </c>
      <c r="V160" s="42">
        <f t="shared" si="119"/>
        <v>1348624.4598999999</v>
      </c>
      <c r="W160" s="42">
        <f t="shared" si="119"/>
        <v>311289.65000000026</v>
      </c>
      <c r="X160" s="42">
        <f t="shared" si="119"/>
        <v>4474646.4557899982</v>
      </c>
      <c r="Y160" s="42">
        <f t="shared" si="119"/>
        <v>0</v>
      </c>
      <c r="Z160" s="42">
        <f t="shared" si="119"/>
        <v>11337126.956221823</v>
      </c>
      <c r="AA160" s="60"/>
      <c r="AB160" s="42">
        <f t="shared" ref="AB160:AL160" si="120">SUM(AB157:AB159)</f>
        <v>690874.85</v>
      </c>
      <c r="AC160" s="42">
        <f t="shared" si="120"/>
        <v>2098978.8368268642</v>
      </c>
      <c r="AD160" s="42">
        <f t="shared" si="120"/>
        <v>134053.6</v>
      </c>
      <c r="AE160" s="42">
        <f t="shared" si="120"/>
        <v>0</v>
      </c>
      <c r="AF160" s="42">
        <f t="shared" si="120"/>
        <v>429108.54999999993</v>
      </c>
      <c r="AG160" s="42">
        <f t="shared" si="120"/>
        <v>322449.03000000009</v>
      </c>
      <c r="AH160" s="42">
        <f t="shared" si="120"/>
        <v>1328026.7000000002</v>
      </c>
      <c r="AI160" s="42">
        <f t="shared" si="120"/>
        <v>557491.7699999999</v>
      </c>
      <c r="AJ160" s="42">
        <f t="shared" si="120"/>
        <v>4689451.21</v>
      </c>
      <c r="AK160" s="42">
        <f t="shared" si="120"/>
        <v>0</v>
      </c>
      <c r="AL160" s="42">
        <f t="shared" si="120"/>
        <v>10250434.546826866</v>
      </c>
      <c r="AM160" s="61"/>
      <c r="AN160" s="42">
        <f t="shared" ref="AN160:AY160" si="121">SUM(AN157:AN159)</f>
        <v>342855.77999999991</v>
      </c>
      <c r="AO160" s="42">
        <f t="shared" si="121"/>
        <v>1100533.5960000001</v>
      </c>
      <c r="AP160" s="42">
        <f t="shared" si="121"/>
        <v>32862.67</v>
      </c>
      <c r="AQ160" s="42">
        <f t="shared" si="121"/>
        <v>0</v>
      </c>
      <c r="AR160" s="42">
        <f t="shared" si="121"/>
        <v>228937.2</v>
      </c>
      <c r="AS160" s="42">
        <f t="shared" si="121"/>
        <v>173599.12000000002</v>
      </c>
      <c r="AT160" s="42">
        <f t="shared" si="121"/>
        <v>25950.760000000013</v>
      </c>
      <c r="AU160" s="42">
        <f t="shared" si="121"/>
        <v>665888.06999999995</v>
      </c>
      <c r="AV160" s="42">
        <f t="shared" si="121"/>
        <v>375615.16778339283</v>
      </c>
      <c r="AW160" s="42">
        <f t="shared" si="121"/>
        <v>2462328.4200000004</v>
      </c>
      <c r="AX160" s="42">
        <f t="shared" si="121"/>
        <v>0</v>
      </c>
      <c r="AY160" s="42">
        <f t="shared" si="121"/>
        <v>5408570.783783393</v>
      </c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  <c r="BY160" s="16"/>
      <c r="BZ160" s="16"/>
      <c r="CA160" s="16"/>
      <c r="CB160" s="16"/>
      <c r="CC160" s="16"/>
      <c r="CD160" s="16"/>
      <c r="CE160" s="16"/>
      <c r="CF160" s="16"/>
      <c r="CG160" s="16"/>
      <c r="CH160" s="16"/>
      <c r="CI160" s="16"/>
      <c r="CJ160" s="16"/>
      <c r="CK160" s="16"/>
      <c r="CL160" s="16"/>
      <c r="CM160" s="16"/>
      <c r="CN160" s="16"/>
      <c r="CO160" s="16"/>
      <c r="CP160" s="16"/>
      <c r="CQ160" s="16"/>
      <c r="CR160" s="16"/>
      <c r="CS160" s="16"/>
      <c r="CT160" s="16"/>
      <c r="CU160" s="16"/>
      <c r="CV160" s="16"/>
      <c r="CW160" s="16"/>
      <c r="CX160" s="16"/>
      <c r="CY160" s="16"/>
      <c r="CZ160" s="16"/>
      <c r="DA160" s="16"/>
      <c r="DB160" s="16"/>
      <c r="DC160" s="16"/>
      <c r="DD160" s="16"/>
      <c r="DE160" s="16"/>
      <c r="DF160" s="16"/>
      <c r="DG160" s="16"/>
      <c r="DH160" s="16"/>
      <c r="DI160" s="16"/>
      <c r="DJ160" s="16"/>
      <c r="DK160" s="16"/>
      <c r="DL160" s="16"/>
      <c r="DM160" s="16"/>
      <c r="DN160" s="16"/>
      <c r="DO160" s="16"/>
      <c r="DP160" s="16"/>
      <c r="DQ160" s="16"/>
      <c r="DR160" s="16"/>
      <c r="DS160" s="16"/>
      <c r="DT160" s="16"/>
      <c r="DU160" s="16"/>
      <c r="DV160" s="16"/>
      <c r="DW160" s="16"/>
      <c r="DX160" s="16"/>
      <c r="DY160" s="16"/>
      <c r="DZ160" s="16"/>
      <c r="EA160" s="16"/>
      <c r="EB160" s="16"/>
      <c r="EC160" s="16"/>
      <c r="ED160" s="16"/>
      <c r="EE160" s="16"/>
      <c r="EF160" s="16"/>
      <c r="EG160" s="16"/>
      <c r="EH160" s="16"/>
      <c r="EI160" s="16"/>
      <c r="EJ160" s="16"/>
      <c r="EK160" s="16"/>
      <c r="EL160" s="16"/>
      <c r="EM160" s="16"/>
      <c r="EN160" s="16"/>
      <c r="EO160" s="16"/>
      <c r="EP160" s="16"/>
      <c r="EQ160" s="16"/>
      <c r="ER160" s="16"/>
      <c r="ES160" s="16"/>
      <c r="ET160" s="16"/>
      <c r="EU160" s="16"/>
      <c r="EV160" s="16"/>
      <c r="EW160" s="16"/>
      <c r="EX160" s="16"/>
      <c r="EY160" s="16"/>
      <c r="EZ160" s="16"/>
      <c r="FA160" s="16"/>
      <c r="FB160" s="16"/>
      <c r="FC160" s="16"/>
      <c r="FD160" s="16"/>
      <c r="FE160" s="16"/>
      <c r="FF160" s="16"/>
      <c r="FG160" s="16"/>
      <c r="FH160" s="16"/>
      <c r="FI160" s="16"/>
      <c r="FJ160" s="16"/>
      <c r="FK160" s="16"/>
      <c r="FL160" s="16"/>
      <c r="FM160" s="16"/>
      <c r="FN160" s="16"/>
      <c r="FO160" s="16"/>
    </row>
    <row r="161" spans="1:171" ht="15" customHeight="1" x14ac:dyDescent="0.35">
      <c r="A161" s="20">
        <v>86999</v>
      </c>
      <c r="B161" s="24"/>
      <c r="C161" s="26" t="s">
        <v>266</v>
      </c>
      <c r="D161" s="40">
        <f>D104+D160</f>
        <v>8935543.7420693506</v>
      </c>
      <c r="E161" s="40">
        <f>E104+E160</f>
        <v>46405901.973802663</v>
      </c>
      <c r="F161" s="40">
        <f t="shared" ref="F161:N161" si="122">F104+F160</f>
        <v>3168449.6866359022</v>
      </c>
      <c r="G161" s="40">
        <f t="shared" si="122"/>
        <v>45.529276187482019</v>
      </c>
      <c r="H161" s="40">
        <f t="shared" si="122"/>
        <v>2682349.2817353024</v>
      </c>
      <c r="I161" s="40">
        <f t="shared" si="122"/>
        <v>3177431.4733410063</v>
      </c>
      <c r="J161" s="40">
        <f t="shared" si="122"/>
        <v>19552391.952682309</v>
      </c>
      <c r="K161" s="40">
        <f t="shared" si="122"/>
        <v>1847065.87</v>
      </c>
      <c r="L161" s="40">
        <f t="shared" si="122"/>
        <v>56811095.280423343</v>
      </c>
      <c r="M161" s="40">
        <f t="shared" si="122"/>
        <v>138900</v>
      </c>
      <c r="N161" s="40">
        <f t="shared" si="122"/>
        <v>142719174.78996608</v>
      </c>
      <c r="O161" s="59"/>
      <c r="P161" s="40">
        <f t="shared" ref="P161:Z161" si="123">P104+P160</f>
        <v>8920336.0300000012</v>
      </c>
      <c r="Q161" s="40">
        <f t="shared" si="123"/>
        <v>45476788.969999999</v>
      </c>
      <c r="R161" s="40">
        <f t="shared" si="123"/>
        <v>2013944.9400000002</v>
      </c>
      <c r="S161" s="40">
        <f t="shared" si="123"/>
        <v>0</v>
      </c>
      <c r="T161" s="40">
        <f t="shared" si="123"/>
        <v>5395215.0169799989</v>
      </c>
      <c r="U161" s="40">
        <f t="shared" si="123"/>
        <v>3215931.3684</v>
      </c>
      <c r="V161" s="40">
        <f t="shared" si="123"/>
        <v>16859886.8299</v>
      </c>
      <c r="W161" s="40">
        <f t="shared" si="123"/>
        <v>4291150.8899999997</v>
      </c>
      <c r="X161" s="40">
        <f t="shared" si="123"/>
        <v>65259518.435749993</v>
      </c>
      <c r="Y161" s="40">
        <f t="shared" si="123"/>
        <v>134100</v>
      </c>
      <c r="Z161" s="40">
        <f t="shared" si="123"/>
        <v>151566872.48103002</v>
      </c>
      <c r="AA161" s="60"/>
      <c r="AB161" s="40">
        <f t="shared" ref="AB161:AL161" si="124">AB104+AB160</f>
        <v>8995766.4299999997</v>
      </c>
      <c r="AC161" s="40">
        <f t="shared" si="124"/>
        <v>27312041.131999992</v>
      </c>
      <c r="AD161" s="40">
        <f t="shared" si="124"/>
        <v>1751707.9000000001</v>
      </c>
      <c r="AE161" s="40">
        <f t="shared" si="124"/>
        <v>0</v>
      </c>
      <c r="AF161" s="40">
        <f t="shared" si="124"/>
        <v>5286400.09</v>
      </c>
      <c r="AG161" s="40">
        <f t="shared" si="124"/>
        <v>3695459.6000000015</v>
      </c>
      <c r="AH161" s="40">
        <f t="shared" si="124"/>
        <v>16443828.41</v>
      </c>
      <c r="AI161" s="40">
        <f t="shared" si="124"/>
        <v>7668673.459999999</v>
      </c>
      <c r="AJ161" s="40">
        <f t="shared" si="124"/>
        <v>57701532.619999997</v>
      </c>
      <c r="AK161" s="40">
        <f t="shared" si="124"/>
        <v>122100</v>
      </c>
      <c r="AL161" s="40">
        <f t="shared" si="124"/>
        <v>128977509.64199999</v>
      </c>
      <c r="AM161" s="61"/>
      <c r="AN161" s="40">
        <f t="shared" ref="AN161:AY161" si="125">AN104+AN160</f>
        <v>4464255.8099999996</v>
      </c>
      <c r="AO161" s="40">
        <f t="shared" si="125"/>
        <v>13335220.415999999</v>
      </c>
      <c r="AP161" s="40">
        <f t="shared" si="125"/>
        <v>452061.6399999999</v>
      </c>
      <c r="AQ161" s="40">
        <f t="shared" si="125"/>
        <v>0</v>
      </c>
      <c r="AR161" s="40">
        <f t="shared" si="125"/>
        <v>1913995.7299999995</v>
      </c>
      <c r="AS161" s="40">
        <f t="shared" si="125"/>
        <v>1240136.9400000002</v>
      </c>
      <c r="AT161" s="40">
        <f t="shared" si="125"/>
        <v>350335.28</v>
      </c>
      <c r="AU161" s="40">
        <f t="shared" si="125"/>
        <v>7476733.7800000012</v>
      </c>
      <c r="AV161" s="40">
        <f t="shared" si="125"/>
        <v>4566580.9677833915</v>
      </c>
      <c r="AW161" s="40">
        <f t="shared" si="125"/>
        <v>28644648.560000002</v>
      </c>
      <c r="AX161" s="40">
        <f t="shared" si="125"/>
        <v>51300</v>
      </c>
      <c r="AY161" s="40">
        <f t="shared" si="125"/>
        <v>62495269.123783395</v>
      </c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  <c r="BY161" s="16"/>
      <c r="BZ161" s="16"/>
      <c r="CA161" s="16"/>
      <c r="CB161" s="16"/>
      <c r="CC161" s="16"/>
      <c r="CD161" s="16"/>
      <c r="CE161" s="16"/>
      <c r="CF161" s="16"/>
      <c r="CG161" s="16"/>
      <c r="CH161" s="16"/>
      <c r="CI161" s="16"/>
      <c r="CJ161" s="16"/>
      <c r="CK161" s="16"/>
      <c r="CL161" s="16"/>
      <c r="CM161" s="16"/>
      <c r="CN161" s="16"/>
      <c r="CO161" s="16"/>
      <c r="CP161" s="16"/>
      <c r="CQ161" s="16"/>
      <c r="CR161" s="16"/>
      <c r="CS161" s="16"/>
      <c r="CT161" s="16"/>
      <c r="CU161" s="16"/>
      <c r="CV161" s="16"/>
      <c r="CW161" s="16"/>
      <c r="CX161" s="16"/>
      <c r="CY161" s="16"/>
      <c r="CZ161" s="16"/>
      <c r="DA161" s="16"/>
      <c r="DB161" s="16"/>
      <c r="DC161" s="16"/>
      <c r="DD161" s="16"/>
      <c r="DE161" s="16"/>
      <c r="DF161" s="16"/>
      <c r="DG161" s="16"/>
      <c r="DH161" s="16"/>
      <c r="DI161" s="16"/>
      <c r="DJ161" s="16"/>
      <c r="DK161" s="16"/>
      <c r="DL161" s="16"/>
      <c r="DM161" s="16"/>
      <c r="DN161" s="16"/>
      <c r="DO161" s="16"/>
      <c r="DP161" s="16"/>
      <c r="DQ161" s="16"/>
      <c r="DR161" s="16"/>
      <c r="DS161" s="16"/>
      <c r="DT161" s="16"/>
      <c r="DU161" s="16"/>
      <c r="DV161" s="16"/>
      <c r="DW161" s="16"/>
      <c r="DX161" s="16"/>
      <c r="DY161" s="16"/>
      <c r="DZ161" s="16"/>
      <c r="EA161" s="16"/>
      <c r="EB161" s="16"/>
      <c r="EC161" s="16"/>
      <c r="ED161" s="16"/>
      <c r="EE161" s="16"/>
      <c r="EF161" s="16"/>
      <c r="EG161" s="16"/>
      <c r="EH161" s="16"/>
      <c r="EI161" s="16"/>
      <c r="EJ161" s="16"/>
      <c r="EK161" s="16"/>
      <c r="EL161" s="16"/>
      <c r="EM161" s="16"/>
      <c r="EN161" s="16"/>
      <c r="EO161" s="16"/>
      <c r="EP161" s="16"/>
      <c r="EQ161" s="16"/>
      <c r="ER161" s="16"/>
      <c r="ES161" s="16"/>
      <c r="ET161" s="16"/>
      <c r="EU161" s="16"/>
      <c r="EV161" s="16"/>
      <c r="EW161" s="16"/>
      <c r="EX161" s="16"/>
      <c r="EY161" s="16"/>
      <c r="EZ161" s="16"/>
      <c r="FA161" s="16"/>
      <c r="FB161" s="16"/>
      <c r="FC161" s="16"/>
      <c r="FD161" s="16"/>
      <c r="FE161" s="16"/>
      <c r="FF161" s="16"/>
      <c r="FG161" s="16"/>
      <c r="FH161" s="16"/>
      <c r="FI161" s="16"/>
      <c r="FJ161" s="16"/>
      <c r="FK161" s="16"/>
      <c r="FL161" s="16"/>
      <c r="FM161" s="16"/>
      <c r="FN161" s="16"/>
      <c r="FO161" s="16"/>
    </row>
    <row r="162" spans="1:171" ht="15" customHeight="1" x14ac:dyDescent="0.35">
      <c r="A162" s="20">
        <v>87999</v>
      </c>
      <c r="B162" s="24"/>
      <c r="C162" s="26" t="s">
        <v>267</v>
      </c>
      <c r="D162" s="40">
        <f>D21-D161</f>
        <v>-44.702069351449609</v>
      </c>
      <c r="E162" s="40">
        <f>E21-E161</f>
        <v>159.9861973375082</v>
      </c>
      <c r="F162" s="40">
        <f t="shared" ref="F162:N162" si="126">F21-F161</f>
        <v>-113425.05663590226</v>
      </c>
      <c r="G162" s="40">
        <f t="shared" si="126"/>
        <v>-27.529276187482019</v>
      </c>
      <c r="H162" s="40">
        <f t="shared" si="126"/>
        <v>107696.85826469772</v>
      </c>
      <c r="I162" s="40">
        <f t="shared" si="126"/>
        <v>107113.03665899346</v>
      </c>
      <c r="J162" s="40">
        <f t="shared" si="126"/>
        <v>666004.9273176901</v>
      </c>
      <c r="K162" s="40">
        <f t="shared" si="126"/>
        <v>147550.5399999998</v>
      </c>
      <c r="L162" s="40">
        <f t="shared" si="126"/>
        <v>-1445169.2404233441</v>
      </c>
      <c r="M162" s="40">
        <f t="shared" si="126"/>
        <v>0</v>
      </c>
      <c r="N162" s="40">
        <f t="shared" si="126"/>
        <v>-530141.17996606231</v>
      </c>
      <c r="O162" s="59"/>
      <c r="P162" s="40">
        <f t="shared" ref="P162:Z162" si="127">P21-P161</f>
        <v>0</v>
      </c>
      <c r="Q162" s="40">
        <f t="shared" si="127"/>
        <v>652775.3900000006</v>
      </c>
      <c r="R162" s="40">
        <f t="shared" si="127"/>
        <v>0</v>
      </c>
      <c r="S162" s="40">
        <f t="shared" si="127"/>
        <v>0</v>
      </c>
      <c r="T162" s="40">
        <f t="shared" si="127"/>
        <v>192539.99302000087</v>
      </c>
      <c r="U162" s="40">
        <f t="shared" si="127"/>
        <v>105253.00160000008</v>
      </c>
      <c r="V162" s="40">
        <f t="shared" si="127"/>
        <v>700327.2201000005</v>
      </c>
      <c r="W162" s="40">
        <f t="shared" si="127"/>
        <v>0</v>
      </c>
      <c r="X162" s="40">
        <f t="shared" si="127"/>
        <v>-7115245.365749985</v>
      </c>
      <c r="Y162" s="40">
        <f t="shared" si="127"/>
        <v>0</v>
      </c>
      <c r="Z162" s="40">
        <f t="shared" si="127"/>
        <v>-5464349.7610300183</v>
      </c>
      <c r="AA162" s="60"/>
      <c r="AB162" s="40">
        <f t="shared" ref="AB162:AL162" si="128">AB21-AB161</f>
        <v>0</v>
      </c>
      <c r="AC162" s="40">
        <f t="shared" si="128"/>
        <v>-1.9999928772449493E-3</v>
      </c>
      <c r="AD162" s="40">
        <f t="shared" si="128"/>
        <v>-6218.5300000000279</v>
      </c>
      <c r="AE162" s="40">
        <f t="shared" si="128"/>
        <v>0</v>
      </c>
      <c r="AF162" s="40">
        <f t="shared" si="128"/>
        <v>208472.8900000006</v>
      </c>
      <c r="AG162" s="40">
        <f t="shared" si="128"/>
        <v>503095.32999999821</v>
      </c>
      <c r="AH162" s="40">
        <f t="shared" si="128"/>
        <v>670646.53000000119</v>
      </c>
      <c r="AI162" s="40">
        <f t="shared" si="128"/>
        <v>-409666.00999999885</v>
      </c>
      <c r="AJ162" s="40">
        <f t="shared" si="128"/>
        <v>3359010.3800000027</v>
      </c>
      <c r="AK162" s="40">
        <f t="shared" si="128"/>
        <v>0</v>
      </c>
      <c r="AL162" s="40">
        <f t="shared" si="128"/>
        <v>4325340.5880000144</v>
      </c>
      <c r="AM162" s="61"/>
      <c r="AN162" s="40">
        <f t="shared" ref="AN162:AY162" si="129">AN21-AN161</f>
        <v>12.209999999962747</v>
      </c>
      <c r="AO162" s="40">
        <f t="shared" si="129"/>
        <v>994644.08400000073</v>
      </c>
      <c r="AP162" s="40">
        <f t="shared" si="129"/>
        <v>-24162.339999999909</v>
      </c>
      <c r="AQ162" s="40">
        <f t="shared" si="129"/>
        <v>0</v>
      </c>
      <c r="AR162" s="40">
        <f t="shared" si="129"/>
        <v>1066957.7500000005</v>
      </c>
      <c r="AS162" s="40">
        <f t="shared" si="129"/>
        <v>1007833.5799999998</v>
      </c>
      <c r="AT162" s="40">
        <f t="shared" si="129"/>
        <v>0</v>
      </c>
      <c r="AU162" s="40">
        <f t="shared" si="129"/>
        <v>1193683.6699999981</v>
      </c>
      <c r="AV162" s="40">
        <f t="shared" si="129"/>
        <v>351438.01221660804</v>
      </c>
      <c r="AW162" s="40">
        <f t="shared" si="129"/>
        <v>3416919.4599999972</v>
      </c>
      <c r="AX162" s="40">
        <f t="shared" si="129"/>
        <v>0</v>
      </c>
      <c r="AY162" s="40">
        <f t="shared" si="129"/>
        <v>8007326.4262166023</v>
      </c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  <c r="BY162" s="16"/>
      <c r="BZ162" s="16"/>
      <c r="CA162" s="16"/>
      <c r="CB162" s="16"/>
      <c r="CC162" s="16"/>
      <c r="CD162" s="16"/>
      <c r="CE162" s="16"/>
      <c r="CF162" s="16"/>
      <c r="CG162" s="16"/>
      <c r="CH162" s="16"/>
      <c r="CI162" s="16"/>
      <c r="CJ162" s="16"/>
      <c r="CK162" s="16"/>
      <c r="CL162" s="16"/>
      <c r="CM162" s="16"/>
      <c r="CN162" s="16"/>
      <c r="CO162" s="16"/>
      <c r="CP162" s="16"/>
      <c r="CQ162" s="16"/>
      <c r="CR162" s="16"/>
      <c r="CS162" s="16"/>
      <c r="CT162" s="16"/>
      <c r="CU162" s="16"/>
      <c r="CV162" s="16"/>
      <c r="CW162" s="16"/>
      <c r="CX162" s="16"/>
      <c r="CY162" s="16"/>
      <c r="CZ162" s="16"/>
      <c r="DA162" s="16"/>
      <c r="DB162" s="16"/>
      <c r="DC162" s="16"/>
      <c r="DD162" s="16"/>
      <c r="DE162" s="16"/>
      <c r="DF162" s="16"/>
      <c r="DG162" s="16"/>
      <c r="DH162" s="16"/>
      <c r="DI162" s="16"/>
      <c r="DJ162" s="16"/>
      <c r="DK162" s="16"/>
      <c r="DL162" s="16"/>
      <c r="DM162" s="16"/>
      <c r="DN162" s="16"/>
      <c r="DO162" s="16"/>
      <c r="DP162" s="16"/>
      <c r="DQ162" s="16"/>
      <c r="DR162" s="16"/>
      <c r="DS162" s="16"/>
      <c r="DT162" s="16"/>
      <c r="DU162" s="16"/>
      <c r="DV162" s="16"/>
      <c r="DW162" s="16"/>
      <c r="DX162" s="16"/>
      <c r="DY162" s="16"/>
      <c r="DZ162" s="16"/>
      <c r="EA162" s="16"/>
      <c r="EB162" s="16"/>
      <c r="EC162" s="16"/>
      <c r="ED162" s="16"/>
      <c r="EE162" s="16"/>
      <c r="EF162" s="16"/>
      <c r="EG162" s="16"/>
      <c r="EH162" s="16"/>
      <c r="EI162" s="16"/>
      <c r="EJ162" s="16"/>
      <c r="EK162" s="16"/>
      <c r="EL162" s="16"/>
      <c r="EM162" s="16"/>
      <c r="EN162" s="16"/>
      <c r="EO162" s="16"/>
      <c r="EP162" s="16"/>
      <c r="EQ162" s="16"/>
      <c r="ER162" s="16"/>
      <c r="ES162" s="16"/>
      <c r="ET162" s="16"/>
      <c r="EU162" s="16"/>
      <c r="EV162" s="16"/>
      <c r="EW162" s="16"/>
      <c r="EX162" s="16"/>
      <c r="EY162" s="16"/>
      <c r="EZ162" s="16"/>
      <c r="FA162" s="16"/>
      <c r="FB162" s="16"/>
      <c r="FC162" s="16"/>
      <c r="FD162" s="16"/>
      <c r="FE162" s="16"/>
      <c r="FF162" s="16"/>
      <c r="FG162" s="16"/>
      <c r="FH162" s="16"/>
      <c r="FI162" s="16"/>
      <c r="FJ162" s="16"/>
      <c r="FK162" s="16"/>
      <c r="FL162" s="16"/>
      <c r="FM162" s="16"/>
      <c r="FN162" s="16"/>
      <c r="FO162" s="16"/>
    </row>
    <row r="163" spans="1:171" ht="15" customHeight="1" x14ac:dyDescent="0.35">
      <c r="A163" s="33">
        <v>88999</v>
      </c>
      <c r="B163" s="24"/>
      <c r="C163" s="25" t="s">
        <v>268</v>
      </c>
      <c r="D163" s="37">
        <v>0</v>
      </c>
      <c r="E163" s="37">
        <v>0</v>
      </c>
      <c r="F163" s="37">
        <v>0</v>
      </c>
      <c r="G163" s="37">
        <v>0</v>
      </c>
      <c r="H163" s="37">
        <v>0</v>
      </c>
      <c r="I163" s="37">
        <v>0</v>
      </c>
      <c r="J163" s="37">
        <v>0</v>
      </c>
      <c r="K163" s="37">
        <v>0</v>
      </c>
      <c r="L163" s="37">
        <v>0</v>
      </c>
      <c r="M163" s="37">
        <v>0</v>
      </c>
      <c r="N163" s="37">
        <f>SUM(D163:M163)</f>
        <v>0</v>
      </c>
      <c r="O163" s="59"/>
      <c r="P163" s="37">
        <v>0</v>
      </c>
      <c r="Q163" s="37">
        <v>0</v>
      </c>
      <c r="R163" s="37">
        <v>0</v>
      </c>
      <c r="S163" s="37">
        <v>0</v>
      </c>
      <c r="T163" s="37">
        <v>0</v>
      </c>
      <c r="U163" s="37">
        <v>0</v>
      </c>
      <c r="V163" s="37">
        <v>0</v>
      </c>
      <c r="W163" s="37">
        <v>0</v>
      </c>
      <c r="X163" s="37">
        <v>0</v>
      </c>
      <c r="Y163" s="37">
        <v>0</v>
      </c>
      <c r="Z163" s="37">
        <f>SUM(P163:Y163)</f>
        <v>0</v>
      </c>
      <c r="AA163" s="60"/>
      <c r="AB163" s="37">
        <v>0</v>
      </c>
      <c r="AC163" s="37">
        <v>0</v>
      </c>
      <c r="AD163" s="37">
        <v>0</v>
      </c>
      <c r="AE163" s="37">
        <v>0</v>
      </c>
      <c r="AF163" s="37">
        <v>0</v>
      </c>
      <c r="AG163" s="37">
        <v>0</v>
      </c>
      <c r="AH163" s="37">
        <v>0</v>
      </c>
      <c r="AI163" s="37">
        <v>0</v>
      </c>
      <c r="AJ163" s="37">
        <v>0</v>
      </c>
      <c r="AK163" s="37">
        <v>0</v>
      </c>
      <c r="AL163" s="37">
        <f>SUM(AB163:AK163)</f>
        <v>0</v>
      </c>
      <c r="AM163" s="61"/>
      <c r="AN163" s="37">
        <v>0</v>
      </c>
      <c r="AO163" s="37">
        <v>0</v>
      </c>
      <c r="AP163" s="37">
        <v>0</v>
      </c>
      <c r="AQ163" s="37">
        <v>0</v>
      </c>
      <c r="AR163" s="37">
        <v>0</v>
      </c>
      <c r="AS163" s="37">
        <v>0</v>
      </c>
      <c r="AT163" s="37">
        <v>0</v>
      </c>
      <c r="AU163" s="37">
        <v>0</v>
      </c>
      <c r="AV163" s="37">
        <v>0</v>
      </c>
      <c r="AW163" s="37">
        <v>0</v>
      </c>
      <c r="AX163" s="37">
        <v>0</v>
      </c>
      <c r="AY163" s="37">
        <f>SUM(AN163:AX163)</f>
        <v>0</v>
      </c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  <c r="BY163" s="16"/>
      <c r="BZ163" s="16"/>
      <c r="CA163" s="16"/>
      <c r="CB163" s="16"/>
      <c r="CC163" s="16"/>
      <c r="CD163" s="16"/>
      <c r="CE163" s="16"/>
      <c r="CF163" s="16"/>
      <c r="CG163" s="16"/>
      <c r="CH163" s="16"/>
      <c r="CI163" s="16"/>
      <c r="CJ163" s="16"/>
      <c r="CK163" s="16"/>
      <c r="CL163" s="16"/>
      <c r="CM163" s="16"/>
      <c r="CN163" s="16"/>
      <c r="CO163" s="16"/>
      <c r="CP163" s="16"/>
      <c r="CQ163" s="16"/>
      <c r="CR163" s="16"/>
      <c r="CS163" s="16"/>
      <c r="CT163" s="16"/>
      <c r="CU163" s="16"/>
      <c r="CV163" s="16"/>
      <c r="CW163" s="16"/>
      <c r="CX163" s="16"/>
      <c r="CY163" s="16"/>
      <c r="CZ163" s="16"/>
      <c r="DA163" s="16"/>
      <c r="DB163" s="16"/>
      <c r="DC163" s="16"/>
      <c r="DD163" s="16"/>
      <c r="DE163" s="16"/>
      <c r="DF163" s="16"/>
      <c r="DG163" s="16"/>
      <c r="DH163" s="16"/>
      <c r="DI163" s="16"/>
      <c r="DJ163" s="16"/>
      <c r="DK163" s="16"/>
      <c r="DL163" s="16"/>
      <c r="DM163" s="16"/>
      <c r="DN163" s="16"/>
      <c r="DO163" s="16"/>
      <c r="DP163" s="16"/>
      <c r="DQ163" s="16"/>
      <c r="DR163" s="16"/>
      <c r="DS163" s="16"/>
      <c r="DT163" s="16"/>
      <c r="DU163" s="16"/>
      <c r="DV163" s="16"/>
      <c r="DW163" s="16"/>
      <c r="DX163" s="16"/>
      <c r="DY163" s="16"/>
      <c r="DZ163" s="16"/>
      <c r="EA163" s="16"/>
      <c r="EB163" s="16"/>
      <c r="EC163" s="16"/>
      <c r="ED163" s="16"/>
      <c r="EE163" s="16"/>
      <c r="EF163" s="16"/>
      <c r="EG163" s="16"/>
      <c r="EH163" s="16"/>
      <c r="EI163" s="16"/>
      <c r="EJ163" s="16"/>
      <c r="EK163" s="16"/>
      <c r="EL163" s="16"/>
      <c r="EM163" s="16"/>
      <c r="EN163" s="16"/>
      <c r="EO163" s="16"/>
      <c r="EP163" s="16"/>
      <c r="EQ163" s="16"/>
      <c r="ER163" s="16"/>
      <c r="ES163" s="16"/>
      <c r="ET163" s="16"/>
      <c r="EU163" s="16"/>
      <c r="EV163" s="16"/>
      <c r="EW163" s="16"/>
      <c r="EX163" s="16"/>
      <c r="EY163" s="16"/>
      <c r="EZ163" s="16"/>
      <c r="FA163" s="16"/>
      <c r="FB163" s="16"/>
      <c r="FC163" s="16"/>
      <c r="FD163" s="16"/>
      <c r="FE163" s="16"/>
      <c r="FF163" s="16"/>
      <c r="FG163" s="16"/>
      <c r="FH163" s="16"/>
      <c r="FI163" s="16"/>
      <c r="FJ163" s="16"/>
      <c r="FK163" s="16"/>
      <c r="FL163" s="16"/>
      <c r="FM163" s="16"/>
      <c r="FN163" s="16"/>
      <c r="FO163" s="16"/>
    </row>
    <row r="164" spans="1:171" x14ac:dyDescent="0.35">
      <c r="A164" s="20">
        <v>89999</v>
      </c>
      <c r="B164" s="24"/>
      <c r="C164" s="26" t="s">
        <v>269</v>
      </c>
      <c r="D164" s="40">
        <f>D162+D163</f>
        <v>-44.702069351449609</v>
      </c>
      <c r="E164" s="40">
        <f>E162+E163</f>
        <v>159.9861973375082</v>
      </c>
      <c r="F164" s="40">
        <f t="shared" ref="F164:N164" si="130">F162+F163</f>
        <v>-113425.05663590226</v>
      </c>
      <c r="G164" s="40">
        <f t="shared" si="130"/>
        <v>-27.529276187482019</v>
      </c>
      <c r="H164" s="40">
        <f t="shared" si="130"/>
        <v>107696.85826469772</v>
      </c>
      <c r="I164" s="40">
        <f t="shared" si="130"/>
        <v>107113.03665899346</v>
      </c>
      <c r="J164" s="40">
        <f t="shared" si="130"/>
        <v>666004.9273176901</v>
      </c>
      <c r="K164" s="40">
        <f t="shared" si="130"/>
        <v>147550.5399999998</v>
      </c>
      <c r="L164" s="40">
        <f t="shared" si="130"/>
        <v>-1445169.2404233441</v>
      </c>
      <c r="M164" s="40">
        <f t="shared" si="130"/>
        <v>0</v>
      </c>
      <c r="N164" s="40">
        <f t="shared" si="130"/>
        <v>-530141.17996606231</v>
      </c>
      <c r="O164" s="59"/>
      <c r="P164" s="40">
        <f t="shared" ref="P164:Z164" si="131">P162+P163</f>
        <v>0</v>
      </c>
      <c r="Q164" s="40">
        <f t="shared" si="131"/>
        <v>652775.3900000006</v>
      </c>
      <c r="R164" s="40">
        <f t="shared" si="131"/>
        <v>0</v>
      </c>
      <c r="S164" s="40">
        <f t="shared" si="131"/>
        <v>0</v>
      </c>
      <c r="T164" s="40">
        <f t="shared" si="131"/>
        <v>192539.99302000087</v>
      </c>
      <c r="U164" s="40">
        <f t="shared" si="131"/>
        <v>105253.00160000008</v>
      </c>
      <c r="V164" s="40">
        <f t="shared" si="131"/>
        <v>700327.2201000005</v>
      </c>
      <c r="W164" s="40">
        <f t="shared" si="131"/>
        <v>0</v>
      </c>
      <c r="X164" s="40">
        <f t="shared" si="131"/>
        <v>-7115245.365749985</v>
      </c>
      <c r="Y164" s="40">
        <f t="shared" si="131"/>
        <v>0</v>
      </c>
      <c r="Z164" s="40">
        <f t="shared" si="131"/>
        <v>-5464349.7610300183</v>
      </c>
      <c r="AA164" s="60"/>
      <c r="AB164" s="40">
        <f t="shared" ref="AB164:AL164" si="132">AB162+AB163</f>
        <v>0</v>
      </c>
      <c r="AC164" s="40">
        <f t="shared" si="132"/>
        <v>-1.9999928772449493E-3</v>
      </c>
      <c r="AD164" s="40">
        <f t="shared" si="132"/>
        <v>-6218.5300000000279</v>
      </c>
      <c r="AE164" s="40">
        <f t="shared" si="132"/>
        <v>0</v>
      </c>
      <c r="AF164" s="40">
        <f t="shared" si="132"/>
        <v>208472.8900000006</v>
      </c>
      <c r="AG164" s="40">
        <f t="shared" si="132"/>
        <v>503095.32999999821</v>
      </c>
      <c r="AH164" s="40">
        <f t="shared" si="132"/>
        <v>670646.53000000119</v>
      </c>
      <c r="AI164" s="40">
        <f t="shared" si="132"/>
        <v>-409666.00999999885</v>
      </c>
      <c r="AJ164" s="40">
        <f t="shared" si="132"/>
        <v>3359010.3800000027</v>
      </c>
      <c r="AK164" s="40">
        <f t="shared" si="132"/>
        <v>0</v>
      </c>
      <c r="AL164" s="40">
        <f t="shared" si="132"/>
        <v>4325340.5880000144</v>
      </c>
      <c r="AM164" s="61"/>
      <c r="AN164" s="40">
        <f t="shared" ref="AN164:AY164" si="133">AN162+AN163</f>
        <v>12.209999999962747</v>
      </c>
      <c r="AO164" s="40">
        <f t="shared" si="133"/>
        <v>994644.08400000073</v>
      </c>
      <c r="AP164" s="40">
        <f t="shared" si="133"/>
        <v>-24162.339999999909</v>
      </c>
      <c r="AQ164" s="40">
        <f t="shared" si="133"/>
        <v>0</v>
      </c>
      <c r="AR164" s="40">
        <f t="shared" si="133"/>
        <v>1066957.7500000005</v>
      </c>
      <c r="AS164" s="40">
        <f t="shared" si="133"/>
        <v>1007833.5799999998</v>
      </c>
      <c r="AT164" s="40">
        <f t="shared" si="133"/>
        <v>0</v>
      </c>
      <c r="AU164" s="40">
        <f t="shared" si="133"/>
        <v>1193683.6699999981</v>
      </c>
      <c r="AV164" s="40">
        <f t="shared" si="133"/>
        <v>351438.01221660804</v>
      </c>
      <c r="AW164" s="40">
        <f t="shared" si="133"/>
        <v>3416919.4599999972</v>
      </c>
      <c r="AX164" s="40">
        <f t="shared" si="133"/>
        <v>0</v>
      </c>
      <c r="AY164" s="40">
        <f t="shared" si="133"/>
        <v>8007326.4262166023</v>
      </c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  <c r="CF164" s="16"/>
      <c r="CG164" s="16"/>
      <c r="CH164" s="16"/>
      <c r="CI164" s="16"/>
      <c r="CJ164" s="16"/>
      <c r="CK164" s="16"/>
      <c r="CL164" s="16"/>
      <c r="CM164" s="16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  <c r="CY164" s="16"/>
      <c r="CZ164" s="16"/>
      <c r="DA164" s="16"/>
      <c r="DB164" s="16"/>
      <c r="DC164" s="16"/>
      <c r="DD164" s="16"/>
      <c r="DE164" s="16"/>
      <c r="DF164" s="16"/>
      <c r="DG164" s="16"/>
      <c r="DH164" s="16"/>
      <c r="DI164" s="16"/>
      <c r="DJ164" s="16"/>
      <c r="DK164" s="16"/>
      <c r="DL164" s="16"/>
      <c r="DM164" s="16"/>
      <c r="DN164" s="16"/>
      <c r="DO164" s="16"/>
      <c r="DP164" s="16"/>
      <c r="DQ164" s="16"/>
      <c r="DR164" s="16"/>
      <c r="DS164" s="16"/>
      <c r="DT164" s="16"/>
      <c r="DU164" s="16"/>
      <c r="DV164" s="16"/>
      <c r="DW164" s="16"/>
      <c r="DX164" s="16"/>
      <c r="DY164" s="16"/>
      <c r="DZ164" s="16"/>
      <c r="EA164" s="16"/>
      <c r="EB164" s="16"/>
      <c r="EC164" s="16"/>
      <c r="ED164" s="16"/>
      <c r="EE164" s="16"/>
      <c r="EF164" s="16"/>
      <c r="EG164" s="16"/>
      <c r="EH164" s="16"/>
      <c r="EI164" s="16"/>
      <c r="EJ164" s="16"/>
      <c r="EK164" s="16"/>
      <c r="EL164" s="16"/>
      <c r="EM164" s="16"/>
      <c r="EN164" s="16"/>
      <c r="EO164" s="16"/>
      <c r="EP164" s="16"/>
      <c r="EQ164" s="16"/>
      <c r="ER164" s="16"/>
      <c r="ES164" s="16"/>
      <c r="ET164" s="16"/>
      <c r="EU164" s="16"/>
      <c r="EV164" s="16"/>
      <c r="EW164" s="16"/>
      <c r="EX164" s="16"/>
      <c r="EY164" s="16"/>
      <c r="EZ164" s="16"/>
      <c r="FA164" s="16"/>
      <c r="FB164" s="16"/>
      <c r="FC164" s="16"/>
      <c r="FD164" s="16"/>
      <c r="FE164" s="16"/>
      <c r="FF164" s="16"/>
      <c r="FG164" s="16"/>
      <c r="FH164" s="16"/>
      <c r="FI164" s="16"/>
      <c r="FJ164" s="16"/>
      <c r="FK164" s="16"/>
      <c r="FL164" s="16"/>
      <c r="FM164" s="16"/>
      <c r="FN164" s="16"/>
      <c r="FO164" s="16"/>
    </row>
    <row r="165" spans="1:171" ht="18" customHeight="1" x14ac:dyDescent="0.35">
      <c r="A165" s="14"/>
      <c r="B165" s="24"/>
      <c r="C165" s="26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59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60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61"/>
      <c r="AN165" s="37"/>
      <c r="AO165" s="37"/>
      <c r="AP165" s="37"/>
      <c r="AQ165" s="37"/>
      <c r="AR165" s="37"/>
      <c r="AS165" s="37"/>
      <c r="AT165" s="37"/>
      <c r="AU165" s="37"/>
      <c r="AV165" s="37"/>
      <c r="AW165" s="37"/>
      <c r="AX165" s="37"/>
      <c r="AY165" s="37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  <c r="BY165" s="16"/>
      <c r="BZ165" s="16"/>
      <c r="CA165" s="16"/>
      <c r="CB165" s="16"/>
      <c r="CC165" s="16"/>
      <c r="CD165" s="16"/>
      <c r="CE165" s="16"/>
      <c r="CF165" s="16"/>
      <c r="CG165" s="16"/>
      <c r="CH165" s="16"/>
      <c r="CI165" s="16"/>
      <c r="CJ165" s="16"/>
      <c r="CK165" s="16"/>
      <c r="CL165" s="16"/>
      <c r="CM165" s="16"/>
      <c r="CN165" s="16"/>
      <c r="CO165" s="16"/>
      <c r="CP165" s="16"/>
      <c r="CQ165" s="16"/>
      <c r="CR165" s="16"/>
      <c r="CS165" s="16"/>
      <c r="CT165" s="16"/>
      <c r="CU165" s="16"/>
      <c r="CV165" s="16"/>
      <c r="CW165" s="16"/>
      <c r="CX165" s="16"/>
      <c r="CY165" s="16"/>
      <c r="CZ165" s="16"/>
      <c r="DA165" s="16"/>
      <c r="DB165" s="16"/>
      <c r="DC165" s="16"/>
      <c r="DD165" s="16"/>
      <c r="DE165" s="16"/>
      <c r="DF165" s="16"/>
      <c r="DG165" s="16"/>
      <c r="DH165" s="16"/>
      <c r="DI165" s="16"/>
      <c r="DJ165" s="16"/>
      <c r="DK165" s="16"/>
      <c r="DL165" s="16"/>
      <c r="DM165" s="16"/>
      <c r="DN165" s="16"/>
      <c r="DO165" s="16"/>
      <c r="DP165" s="16"/>
      <c r="DQ165" s="16"/>
      <c r="DR165" s="16"/>
      <c r="DS165" s="16"/>
      <c r="DT165" s="16"/>
      <c r="DU165" s="16"/>
      <c r="DV165" s="16"/>
      <c r="DW165" s="16"/>
      <c r="DX165" s="16"/>
      <c r="DY165" s="16"/>
      <c r="DZ165" s="16"/>
      <c r="EA165" s="16"/>
      <c r="EB165" s="16"/>
      <c r="EC165" s="16"/>
      <c r="ED165" s="16"/>
      <c r="EE165" s="16"/>
      <c r="EF165" s="16"/>
      <c r="EG165" s="16"/>
      <c r="EH165" s="16"/>
      <c r="EI165" s="16"/>
      <c r="EJ165" s="16"/>
      <c r="EK165" s="16"/>
      <c r="EL165" s="16"/>
      <c r="EM165" s="16"/>
      <c r="EN165" s="16"/>
      <c r="EO165" s="16"/>
      <c r="EP165" s="16"/>
      <c r="EQ165" s="16"/>
      <c r="ER165" s="16"/>
      <c r="ES165" s="16"/>
      <c r="ET165" s="16"/>
      <c r="EU165" s="16"/>
      <c r="EV165" s="16"/>
      <c r="EW165" s="16"/>
      <c r="EX165" s="16"/>
      <c r="EY165" s="16"/>
      <c r="EZ165" s="16"/>
      <c r="FA165" s="16"/>
      <c r="FB165" s="16"/>
      <c r="FC165" s="16"/>
      <c r="FD165" s="16"/>
      <c r="FE165" s="16"/>
      <c r="FF165" s="16"/>
      <c r="FG165" s="16"/>
      <c r="FH165" s="16"/>
      <c r="FI165" s="16"/>
      <c r="FJ165" s="16"/>
      <c r="FK165" s="16"/>
      <c r="FL165" s="16"/>
      <c r="FM165" s="16"/>
      <c r="FN165" s="16"/>
      <c r="FO165" s="16"/>
    </row>
    <row r="166" spans="1:171" x14ac:dyDescent="0.35">
      <c r="A166" s="14" t="s">
        <v>270</v>
      </c>
      <c r="B166" s="24"/>
      <c r="C166" s="24" t="s">
        <v>271</v>
      </c>
      <c r="D166" s="37">
        <v>0</v>
      </c>
      <c r="E166" s="37">
        <v>0</v>
      </c>
      <c r="F166" s="37">
        <v>0</v>
      </c>
      <c r="G166" s="37">
        <v>0</v>
      </c>
      <c r="H166" s="37">
        <v>0</v>
      </c>
      <c r="I166" s="37">
        <v>0</v>
      </c>
      <c r="J166" s="37">
        <v>0</v>
      </c>
      <c r="K166" s="37">
        <v>0</v>
      </c>
      <c r="L166" s="37">
        <v>0</v>
      </c>
      <c r="M166" s="37">
        <v>0</v>
      </c>
      <c r="N166" s="37">
        <v>0</v>
      </c>
      <c r="O166" s="59"/>
      <c r="P166" s="37">
        <v>0</v>
      </c>
      <c r="Q166" s="37">
        <v>0</v>
      </c>
      <c r="R166" s="37">
        <v>0</v>
      </c>
      <c r="S166" s="37">
        <v>0</v>
      </c>
      <c r="T166" s="37">
        <v>0</v>
      </c>
      <c r="U166" s="37">
        <v>0</v>
      </c>
      <c r="V166" s="37">
        <v>0</v>
      </c>
      <c r="W166" s="37">
        <v>0</v>
      </c>
      <c r="X166" s="37">
        <v>0</v>
      </c>
      <c r="Y166" s="37">
        <v>0</v>
      </c>
      <c r="Z166" s="37">
        <f>SUM(P166:Y166)</f>
        <v>0</v>
      </c>
      <c r="AA166" s="60"/>
      <c r="AB166" s="37">
        <v>0</v>
      </c>
      <c r="AC166" s="37">
        <v>0</v>
      </c>
      <c r="AD166" s="37">
        <v>0</v>
      </c>
      <c r="AE166" s="37">
        <v>0</v>
      </c>
      <c r="AF166" s="37">
        <v>0</v>
      </c>
      <c r="AG166" s="37">
        <v>0</v>
      </c>
      <c r="AH166" s="37">
        <v>0</v>
      </c>
      <c r="AI166" s="37">
        <v>0</v>
      </c>
      <c r="AJ166" s="37">
        <v>0</v>
      </c>
      <c r="AK166" s="37">
        <v>0</v>
      </c>
      <c r="AL166" s="37">
        <f>SUM(AB166:AK166)</f>
        <v>0</v>
      </c>
      <c r="AM166" s="61"/>
      <c r="AN166" s="37">
        <v>0</v>
      </c>
      <c r="AO166" s="37">
        <v>0</v>
      </c>
      <c r="AP166" s="37">
        <v>0</v>
      </c>
      <c r="AQ166" s="37">
        <v>0</v>
      </c>
      <c r="AR166" s="37">
        <v>0</v>
      </c>
      <c r="AS166" s="37">
        <v>0</v>
      </c>
      <c r="AT166" s="37">
        <v>0</v>
      </c>
      <c r="AU166" s="37">
        <v>0</v>
      </c>
      <c r="AV166" s="37">
        <v>0</v>
      </c>
      <c r="AW166" s="37">
        <v>0</v>
      </c>
      <c r="AX166" s="37">
        <v>0</v>
      </c>
      <c r="AY166" s="37">
        <f>SUM(AN166:AX166)</f>
        <v>0</v>
      </c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  <c r="BY166" s="16"/>
      <c r="BZ166" s="16"/>
      <c r="CA166" s="16"/>
      <c r="CB166" s="16"/>
      <c r="CC166" s="16"/>
      <c r="CD166" s="16"/>
      <c r="CE166" s="16"/>
      <c r="CF166" s="16"/>
      <c r="CG166" s="16"/>
      <c r="CH166" s="16"/>
      <c r="CI166" s="16"/>
      <c r="CJ166" s="16"/>
      <c r="CK166" s="16"/>
      <c r="CL166" s="16"/>
      <c r="CM166" s="16"/>
      <c r="CN166" s="16"/>
      <c r="CO166" s="16"/>
      <c r="CP166" s="16"/>
      <c r="CQ166" s="16"/>
      <c r="CR166" s="16"/>
      <c r="CS166" s="16"/>
      <c r="CT166" s="16"/>
      <c r="CU166" s="16"/>
      <c r="CV166" s="16"/>
      <c r="CW166" s="16"/>
      <c r="CX166" s="16"/>
      <c r="CY166" s="16"/>
      <c r="CZ166" s="16"/>
      <c r="DA166" s="16"/>
      <c r="DB166" s="16"/>
      <c r="DC166" s="16"/>
      <c r="DD166" s="16"/>
      <c r="DE166" s="16"/>
      <c r="DF166" s="16"/>
      <c r="DG166" s="16"/>
      <c r="DH166" s="16"/>
      <c r="DI166" s="16"/>
      <c r="DJ166" s="16"/>
      <c r="DK166" s="16"/>
      <c r="DL166" s="16"/>
      <c r="DM166" s="16"/>
      <c r="DN166" s="16"/>
      <c r="DO166" s="16"/>
      <c r="DP166" s="16"/>
      <c r="DQ166" s="16"/>
      <c r="DR166" s="16"/>
      <c r="DS166" s="16"/>
      <c r="DT166" s="16"/>
      <c r="DU166" s="16"/>
      <c r="DV166" s="16"/>
      <c r="DW166" s="16"/>
      <c r="DX166" s="16"/>
      <c r="DY166" s="16"/>
      <c r="DZ166" s="16"/>
      <c r="EA166" s="16"/>
      <c r="EB166" s="16"/>
      <c r="EC166" s="16"/>
      <c r="ED166" s="16"/>
      <c r="EE166" s="16"/>
      <c r="EF166" s="16"/>
      <c r="EG166" s="16"/>
      <c r="EH166" s="16"/>
      <c r="EI166" s="16"/>
      <c r="EJ166" s="16"/>
      <c r="EK166" s="16"/>
      <c r="EL166" s="16"/>
      <c r="EM166" s="16"/>
      <c r="EN166" s="16"/>
      <c r="EO166" s="16"/>
      <c r="EP166" s="16"/>
      <c r="EQ166" s="16"/>
      <c r="ER166" s="16"/>
      <c r="ES166" s="16"/>
      <c r="ET166" s="16"/>
      <c r="EU166" s="16"/>
      <c r="EV166" s="16"/>
      <c r="EW166" s="16"/>
      <c r="EX166" s="16"/>
      <c r="EY166" s="16"/>
      <c r="EZ166" s="16"/>
      <c r="FA166" s="16"/>
      <c r="FB166" s="16"/>
      <c r="FC166" s="16"/>
      <c r="FD166" s="16"/>
      <c r="FE166" s="16"/>
      <c r="FF166" s="16"/>
      <c r="FG166" s="16"/>
      <c r="FH166" s="16"/>
      <c r="FI166" s="16"/>
      <c r="FJ166" s="16"/>
      <c r="FK166" s="16"/>
      <c r="FL166" s="16"/>
      <c r="FM166" s="16"/>
      <c r="FN166" s="16"/>
      <c r="FO166" s="16"/>
    </row>
    <row r="167" spans="1:171" x14ac:dyDescent="0.35">
      <c r="A167" s="14" t="s">
        <v>272</v>
      </c>
      <c r="B167" s="24"/>
      <c r="C167" s="24" t="s">
        <v>273</v>
      </c>
      <c r="D167" s="37">
        <v>0</v>
      </c>
      <c r="E167" s="37">
        <v>0</v>
      </c>
      <c r="F167" s="37">
        <v>0</v>
      </c>
      <c r="G167" s="37">
        <v>0</v>
      </c>
      <c r="H167" s="37">
        <v>0</v>
      </c>
      <c r="I167" s="37">
        <v>0</v>
      </c>
      <c r="J167" s="37">
        <v>0</v>
      </c>
      <c r="K167" s="37">
        <v>0</v>
      </c>
      <c r="L167" s="37">
        <v>0</v>
      </c>
      <c r="M167" s="37">
        <v>0</v>
      </c>
      <c r="N167" s="37">
        <v>0</v>
      </c>
      <c r="O167" s="59"/>
      <c r="P167" s="37">
        <v>0</v>
      </c>
      <c r="Q167" s="37">
        <v>0</v>
      </c>
      <c r="R167" s="37">
        <v>0</v>
      </c>
      <c r="S167" s="37">
        <v>0</v>
      </c>
      <c r="T167" s="37">
        <v>0</v>
      </c>
      <c r="U167" s="37">
        <v>0</v>
      </c>
      <c r="V167" s="37">
        <v>0</v>
      </c>
      <c r="W167" s="37">
        <v>0</v>
      </c>
      <c r="X167" s="37">
        <v>0</v>
      </c>
      <c r="Y167" s="37">
        <f t="shared" ref="Y167" si="134">SUM(O167:X167)</f>
        <v>0</v>
      </c>
      <c r="Z167" s="37">
        <v>0</v>
      </c>
      <c r="AA167" s="60"/>
      <c r="AB167" s="37">
        <v>0</v>
      </c>
      <c r="AC167" s="37">
        <v>0</v>
      </c>
      <c r="AD167" s="37">
        <v>0</v>
      </c>
      <c r="AE167" s="37">
        <v>0</v>
      </c>
      <c r="AF167" s="37">
        <v>0</v>
      </c>
      <c r="AG167" s="37">
        <v>0</v>
      </c>
      <c r="AH167" s="37">
        <v>0</v>
      </c>
      <c r="AI167" s="37">
        <v>0</v>
      </c>
      <c r="AJ167" s="37">
        <f t="shared" ref="AJ167" si="135">SUM(Z167:AI167)</f>
        <v>0</v>
      </c>
      <c r="AK167" s="37">
        <v>0</v>
      </c>
      <c r="AL167" s="37">
        <v>0</v>
      </c>
      <c r="AM167" s="61"/>
      <c r="AN167" s="37">
        <v>0</v>
      </c>
      <c r="AO167" s="37">
        <v>0</v>
      </c>
      <c r="AP167" s="37">
        <v>0</v>
      </c>
      <c r="AQ167" s="37">
        <v>0</v>
      </c>
      <c r="AR167" s="37">
        <v>0</v>
      </c>
      <c r="AS167" s="37">
        <v>0</v>
      </c>
      <c r="AT167" s="37">
        <v>0</v>
      </c>
      <c r="AU167" s="37">
        <f t="shared" ref="AU167" si="136">SUM(AK167:AT167)</f>
        <v>0</v>
      </c>
      <c r="AV167" s="37">
        <v>0</v>
      </c>
      <c r="AW167" s="37">
        <v>0</v>
      </c>
      <c r="AX167" s="37">
        <v>0</v>
      </c>
      <c r="AY167" s="37">
        <v>0</v>
      </c>
      <c r="AZ167" s="37"/>
      <c r="BA167" s="37"/>
      <c r="BB167" s="37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  <c r="BY167" s="16"/>
      <c r="BZ167" s="16"/>
      <c r="CA167" s="16"/>
      <c r="CB167" s="16"/>
      <c r="CC167" s="16"/>
      <c r="CD167" s="16"/>
      <c r="CE167" s="16"/>
      <c r="CF167" s="16"/>
      <c r="CG167" s="16"/>
      <c r="CH167" s="16"/>
      <c r="CI167" s="16"/>
      <c r="CJ167" s="16"/>
      <c r="CK167" s="16"/>
      <c r="CL167" s="16"/>
      <c r="CM167" s="16"/>
      <c r="CN167" s="16"/>
      <c r="CO167" s="16"/>
      <c r="CP167" s="16"/>
      <c r="CQ167" s="16"/>
      <c r="CR167" s="16"/>
      <c r="CS167" s="16"/>
      <c r="CT167" s="16"/>
      <c r="CU167" s="16"/>
      <c r="CV167" s="16"/>
      <c r="CW167" s="16"/>
      <c r="CX167" s="16"/>
      <c r="CY167" s="16"/>
      <c r="CZ167" s="16"/>
      <c r="DA167" s="16"/>
      <c r="DB167" s="16"/>
      <c r="DC167" s="16"/>
      <c r="DD167" s="16"/>
      <c r="DE167" s="16"/>
      <c r="DF167" s="16"/>
      <c r="DG167" s="16"/>
      <c r="DH167" s="16"/>
      <c r="DI167" s="16"/>
      <c r="DJ167" s="16"/>
      <c r="DK167" s="16"/>
      <c r="DL167" s="16"/>
      <c r="DM167" s="16"/>
      <c r="DN167" s="16"/>
      <c r="DO167" s="16"/>
      <c r="DP167" s="16"/>
      <c r="DQ167" s="16"/>
      <c r="DR167" s="16"/>
      <c r="DS167" s="16"/>
      <c r="DT167" s="16"/>
      <c r="DU167" s="16"/>
      <c r="DV167" s="16"/>
      <c r="DW167" s="16"/>
      <c r="DX167" s="16"/>
      <c r="DY167" s="16"/>
      <c r="DZ167" s="16"/>
      <c r="EA167" s="16"/>
      <c r="EB167" s="16"/>
      <c r="EC167" s="16"/>
      <c r="ED167" s="16"/>
      <c r="EE167" s="16"/>
      <c r="EF167" s="16"/>
      <c r="EG167" s="16"/>
      <c r="EH167" s="16"/>
      <c r="EI167" s="16"/>
      <c r="EJ167" s="16"/>
      <c r="EK167" s="16"/>
      <c r="EL167" s="16"/>
      <c r="EM167" s="16"/>
      <c r="EN167" s="16"/>
      <c r="EO167" s="16"/>
      <c r="EP167" s="16"/>
      <c r="EQ167" s="16"/>
      <c r="ER167" s="16"/>
      <c r="ES167" s="16"/>
      <c r="ET167" s="16"/>
      <c r="EU167" s="16"/>
      <c r="EV167" s="16"/>
      <c r="EW167" s="16"/>
      <c r="EX167" s="16"/>
      <c r="EY167" s="16"/>
      <c r="EZ167" s="16"/>
      <c r="FA167" s="16"/>
      <c r="FB167" s="16"/>
      <c r="FC167" s="16"/>
      <c r="FD167" s="16"/>
      <c r="FE167" s="16"/>
      <c r="FF167" s="16"/>
      <c r="FG167" s="16"/>
      <c r="FH167" s="16"/>
      <c r="FI167" s="16"/>
      <c r="FJ167" s="16"/>
      <c r="FK167" s="16"/>
      <c r="FL167" s="16"/>
      <c r="FM167" s="16"/>
      <c r="FN167" s="16"/>
      <c r="FO167" s="16"/>
    </row>
    <row r="168" spans="1:171" x14ac:dyDescent="0.35">
      <c r="A168" s="14" t="s">
        <v>274</v>
      </c>
      <c r="B168" s="24"/>
      <c r="C168" s="24" t="s">
        <v>275</v>
      </c>
      <c r="D168" s="37">
        <v>0</v>
      </c>
      <c r="E168" s="37">
        <v>0</v>
      </c>
      <c r="F168" s="37">
        <v>0</v>
      </c>
      <c r="G168" s="37">
        <v>0</v>
      </c>
      <c r="H168" s="37">
        <v>0</v>
      </c>
      <c r="I168" s="37">
        <v>0</v>
      </c>
      <c r="J168" s="37">
        <v>0</v>
      </c>
      <c r="K168" s="37">
        <v>0</v>
      </c>
      <c r="L168" s="37">
        <v>0</v>
      </c>
      <c r="M168" s="37">
        <v>0</v>
      </c>
      <c r="N168" s="37">
        <v>0</v>
      </c>
      <c r="O168" s="59"/>
      <c r="P168" s="37">
        <v>0</v>
      </c>
      <c r="Q168" s="37">
        <v>0</v>
      </c>
      <c r="R168" s="37">
        <v>0</v>
      </c>
      <c r="S168" s="37">
        <v>0</v>
      </c>
      <c r="T168" s="37">
        <v>0</v>
      </c>
      <c r="U168" s="37">
        <v>0</v>
      </c>
      <c r="V168" s="37">
        <v>0</v>
      </c>
      <c r="W168" s="37">
        <v>0</v>
      </c>
      <c r="X168" s="37">
        <v>0</v>
      </c>
      <c r="Y168" s="37">
        <v>0</v>
      </c>
      <c r="Z168" s="37">
        <f>SUM(P168:Y168)</f>
        <v>0</v>
      </c>
      <c r="AA168" s="60"/>
      <c r="AB168" s="37">
        <v>0</v>
      </c>
      <c r="AC168" s="37">
        <v>0</v>
      </c>
      <c r="AD168" s="37">
        <v>0</v>
      </c>
      <c r="AE168" s="37">
        <v>0</v>
      </c>
      <c r="AF168" s="37">
        <v>0</v>
      </c>
      <c r="AG168" s="37">
        <v>0</v>
      </c>
      <c r="AH168" s="37">
        <v>0</v>
      </c>
      <c r="AI168" s="37">
        <v>0</v>
      </c>
      <c r="AJ168" s="37">
        <v>0</v>
      </c>
      <c r="AK168" s="37">
        <v>0</v>
      </c>
      <c r="AL168" s="37">
        <f>SUM(AB168:AK168)</f>
        <v>0</v>
      </c>
      <c r="AM168" s="61"/>
      <c r="AN168" s="37">
        <v>0</v>
      </c>
      <c r="AO168" s="37">
        <v>0</v>
      </c>
      <c r="AP168" s="37">
        <v>0</v>
      </c>
      <c r="AQ168" s="37">
        <v>0</v>
      </c>
      <c r="AR168" s="37">
        <v>0</v>
      </c>
      <c r="AS168" s="37">
        <v>0</v>
      </c>
      <c r="AT168" s="37">
        <v>0</v>
      </c>
      <c r="AU168" s="37">
        <v>0</v>
      </c>
      <c r="AV168" s="37">
        <v>0</v>
      </c>
      <c r="AW168" s="37">
        <v>0</v>
      </c>
      <c r="AX168" s="37">
        <v>0</v>
      </c>
      <c r="AY168" s="37">
        <f>SUM(AN168:AX168)</f>
        <v>0</v>
      </c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  <c r="CF168" s="16"/>
      <c r="CG168" s="16"/>
      <c r="CH168" s="16"/>
      <c r="CI168" s="16"/>
      <c r="CJ168" s="16"/>
      <c r="CK168" s="16"/>
      <c r="CL168" s="16"/>
      <c r="CM168" s="16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  <c r="CY168" s="16"/>
      <c r="CZ168" s="16"/>
      <c r="DA168" s="16"/>
      <c r="DB168" s="16"/>
      <c r="DC168" s="16"/>
      <c r="DD168" s="16"/>
      <c r="DE168" s="16"/>
      <c r="DF168" s="16"/>
      <c r="DG168" s="16"/>
      <c r="DH168" s="16"/>
      <c r="DI168" s="16"/>
      <c r="DJ168" s="16"/>
      <c r="DK168" s="16"/>
      <c r="DL168" s="16"/>
      <c r="DM168" s="16"/>
      <c r="DN168" s="16"/>
      <c r="DO168" s="16"/>
      <c r="DP168" s="16"/>
      <c r="DQ168" s="16"/>
      <c r="DR168" s="16"/>
      <c r="DS168" s="16"/>
      <c r="DT168" s="16"/>
      <c r="DU168" s="16"/>
      <c r="DV168" s="16"/>
      <c r="DW168" s="16"/>
      <c r="DX168" s="16"/>
      <c r="DY168" s="16"/>
      <c r="DZ168" s="16"/>
      <c r="EA168" s="16"/>
      <c r="EB168" s="16"/>
      <c r="EC168" s="16"/>
      <c r="ED168" s="16"/>
      <c r="EE168" s="16"/>
      <c r="EF168" s="16"/>
      <c r="EG168" s="16"/>
      <c r="EH168" s="16"/>
      <c r="EI168" s="16"/>
      <c r="EJ168" s="16"/>
      <c r="EK168" s="16"/>
      <c r="EL168" s="16"/>
      <c r="EM168" s="16"/>
      <c r="EN168" s="16"/>
      <c r="EO168" s="16"/>
      <c r="EP168" s="16"/>
      <c r="EQ168" s="16"/>
      <c r="ER168" s="16"/>
      <c r="ES168" s="16"/>
      <c r="ET168" s="16"/>
      <c r="EU168" s="16"/>
      <c r="EV168" s="16"/>
      <c r="EW168" s="16"/>
      <c r="EX168" s="16"/>
      <c r="EY168" s="16"/>
      <c r="EZ168" s="16"/>
      <c r="FA168" s="16"/>
      <c r="FB168" s="16"/>
      <c r="FC168" s="16"/>
      <c r="FD168" s="16"/>
      <c r="FE168" s="16"/>
      <c r="FF168" s="16"/>
      <c r="FG168" s="16"/>
      <c r="FH168" s="16"/>
      <c r="FI168" s="16"/>
      <c r="FJ168" s="16"/>
      <c r="FK168" s="16"/>
      <c r="FL168" s="16"/>
      <c r="FM168" s="16"/>
      <c r="FN168" s="16"/>
      <c r="FO168" s="16"/>
    </row>
    <row r="169" spans="1:171" x14ac:dyDescent="0.35">
      <c r="A169" s="14"/>
      <c r="B169" s="24"/>
      <c r="C169" s="2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59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60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61"/>
      <c r="AN169" s="37"/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  <c r="AY169" s="37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/>
      <c r="CG169" s="16"/>
      <c r="CH169" s="16"/>
      <c r="CI169" s="16"/>
      <c r="CJ169" s="16"/>
      <c r="CK169" s="16"/>
      <c r="CL169" s="16"/>
      <c r="CM169" s="16"/>
      <c r="CN169" s="16"/>
      <c r="CO169" s="16"/>
      <c r="CP169" s="16"/>
      <c r="CQ169" s="16"/>
      <c r="CR169" s="16"/>
      <c r="CS169" s="16"/>
      <c r="CT169" s="16"/>
      <c r="CU169" s="16"/>
      <c r="CV169" s="16"/>
      <c r="CW169" s="16"/>
      <c r="CX169" s="16"/>
      <c r="CY169" s="16"/>
      <c r="CZ169" s="16"/>
      <c r="DA169" s="16"/>
      <c r="DB169" s="16"/>
      <c r="DC169" s="16"/>
      <c r="DD169" s="16"/>
      <c r="DE169" s="16"/>
      <c r="DF169" s="16"/>
      <c r="DG169" s="16"/>
      <c r="DH169" s="16"/>
      <c r="DI169" s="16"/>
      <c r="DJ169" s="16"/>
      <c r="DK169" s="16"/>
      <c r="DL169" s="16"/>
      <c r="DM169" s="16"/>
      <c r="DN169" s="16"/>
      <c r="DO169" s="16"/>
      <c r="DP169" s="16"/>
      <c r="DQ169" s="16"/>
      <c r="DR169" s="16"/>
      <c r="DS169" s="16"/>
      <c r="DT169" s="16"/>
      <c r="DU169" s="16"/>
      <c r="DV169" s="16"/>
      <c r="DW169" s="16"/>
      <c r="DX169" s="16"/>
      <c r="DY169" s="16"/>
      <c r="DZ169" s="16"/>
      <c r="EA169" s="16"/>
      <c r="EB169" s="16"/>
      <c r="EC169" s="16"/>
      <c r="ED169" s="16"/>
      <c r="EE169" s="16"/>
      <c r="EF169" s="16"/>
      <c r="EG169" s="16"/>
      <c r="EH169" s="16"/>
      <c r="EI169" s="16"/>
      <c r="EJ169" s="16"/>
      <c r="EK169" s="16"/>
      <c r="EL169" s="16"/>
      <c r="EM169" s="16"/>
      <c r="EN169" s="16"/>
      <c r="EO169" s="16"/>
      <c r="EP169" s="16"/>
      <c r="EQ169" s="16"/>
      <c r="ER169" s="16"/>
      <c r="ES169" s="16"/>
      <c r="ET169" s="16"/>
      <c r="EU169" s="16"/>
      <c r="EV169" s="16"/>
      <c r="EW169" s="16"/>
      <c r="EX169" s="16"/>
      <c r="EY169" s="16"/>
      <c r="EZ169" s="16"/>
      <c r="FA169" s="16"/>
      <c r="FB169" s="16"/>
      <c r="FC169" s="16"/>
      <c r="FD169" s="16"/>
      <c r="FE169" s="16"/>
      <c r="FF169" s="16"/>
      <c r="FG169" s="16"/>
      <c r="FH169" s="16"/>
      <c r="FI169" s="16"/>
      <c r="FJ169" s="16"/>
      <c r="FK169" s="16"/>
      <c r="FL169" s="16"/>
      <c r="FM169" s="16"/>
      <c r="FN169" s="16"/>
      <c r="FO169" s="16"/>
    </row>
    <row r="170" spans="1:171" ht="16" thickBot="1" x14ac:dyDescent="0.4">
      <c r="A170" s="20">
        <v>99999</v>
      </c>
      <c r="B170" s="26"/>
      <c r="C170" s="26" t="s">
        <v>276</v>
      </c>
      <c r="D170" s="43">
        <f>D164-D166-D167-D168</f>
        <v>-44.702069351449609</v>
      </c>
      <c r="E170" s="43">
        <f>E164-E166-E167-E168</f>
        <v>159.9861973375082</v>
      </c>
      <c r="F170" s="43">
        <f t="shared" ref="F170:N170" si="137">F164-F166-F167-F168</f>
        <v>-113425.05663590226</v>
      </c>
      <c r="G170" s="43">
        <f t="shared" si="137"/>
        <v>-27.529276187482019</v>
      </c>
      <c r="H170" s="43">
        <f t="shared" si="137"/>
        <v>107696.85826469772</v>
      </c>
      <c r="I170" s="43">
        <f t="shared" si="137"/>
        <v>107113.03665899346</v>
      </c>
      <c r="J170" s="43">
        <f t="shared" si="137"/>
        <v>666004.9273176901</v>
      </c>
      <c r="K170" s="43">
        <f t="shared" si="137"/>
        <v>147550.5399999998</v>
      </c>
      <c r="L170" s="43">
        <f t="shared" si="137"/>
        <v>-1445169.2404233441</v>
      </c>
      <c r="M170" s="43">
        <f t="shared" si="137"/>
        <v>0</v>
      </c>
      <c r="N170" s="43">
        <f t="shared" si="137"/>
        <v>-530141.17996606231</v>
      </c>
      <c r="O170" s="59"/>
      <c r="P170" s="43">
        <f>P164-P166-P167-P168</f>
        <v>0</v>
      </c>
      <c r="Q170" s="43">
        <f>Q164-Q166-Q167-Q168</f>
        <v>652775.3900000006</v>
      </c>
      <c r="R170" s="43">
        <f t="shared" ref="R170:Z170" si="138">R164-R166-R167-R168</f>
        <v>0</v>
      </c>
      <c r="S170" s="43">
        <f t="shared" si="138"/>
        <v>0</v>
      </c>
      <c r="T170" s="43">
        <f t="shared" si="138"/>
        <v>192539.99302000087</v>
      </c>
      <c r="U170" s="43">
        <f t="shared" si="138"/>
        <v>105253.00160000008</v>
      </c>
      <c r="V170" s="43">
        <f t="shared" si="138"/>
        <v>700327.2201000005</v>
      </c>
      <c r="W170" s="43">
        <f t="shared" si="138"/>
        <v>0</v>
      </c>
      <c r="X170" s="43">
        <f t="shared" si="138"/>
        <v>-7115245.365749985</v>
      </c>
      <c r="Y170" s="43">
        <f t="shared" si="138"/>
        <v>0</v>
      </c>
      <c r="Z170" s="43">
        <f t="shared" si="138"/>
        <v>-5464349.7610300183</v>
      </c>
      <c r="AA170" s="60"/>
      <c r="AB170" s="43">
        <f>AB164-AB166-AB167-AB168</f>
        <v>0</v>
      </c>
      <c r="AC170" s="43">
        <f>AC164-AC166-AC167-AC168</f>
        <v>-1.9999928772449493E-3</v>
      </c>
      <c r="AD170" s="43">
        <f t="shared" ref="AD170:AL170" si="139">AD164-AD166-AD167-AD168</f>
        <v>-6218.5300000000279</v>
      </c>
      <c r="AE170" s="43">
        <f t="shared" si="139"/>
        <v>0</v>
      </c>
      <c r="AF170" s="43">
        <f t="shared" si="139"/>
        <v>208472.8900000006</v>
      </c>
      <c r="AG170" s="43">
        <f t="shared" si="139"/>
        <v>503095.32999999821</v>
      </c>
      <c r="AH170" s="43">
        <f t="shared" si="139"/>
        <v>670646.53000000119</v>
      </c>
      <c r="AI170" s="43">
        <f t="shared" si="139"/>
        <v>-409666.00999999885</v>
      </c>
      <c r="AJ170" s="43">
        <f t="shared" si="139"/>
        <v>3359010.3800000027</v>
      </c>
      <c r="AK170" s="43">
        <f t="shared" si="139"/>
        <v>0</v>
      </c>
      <c r="AL170" s="43">
        <f t="shared" si="139"/>
        <v>4325340.5880000144</v>
      </c>
      <c r="AM170" s="61"/>
      <c r="AN170" s="43">
        <f>AN164-AN166-AN167-AN168</f>
        <v>12.209999999962747</v>
      </c>
      <c r="AO170" s="43">
        <f>AO164-AO166-AO167-AO168</f>
        <v>994644.08400000073</v>
      </c>
      <c r="AP170" s="43">
        <f t="shared" ref="AP170:AY170" si="140">AP164-AP166-AP167-AP168</f>
        <v>-24162.339999999909</v>
      </c>
      <c r="AQ170" s="43">
        <f t="shared" si="140"/>
        <v>0</v>
      </c>
      <c r="AR170" s="43">
        <f t="shared" si="140"/>
        <v>1066957.7500000005</v>
      </c>
      <c r="AS170" s="43">
        <f t="shared" si="140"/>
        <v>1007833.5799999998</v>
      </c>
      <c r="AT170" s="43">
        <f t="shared" si="140"/>
        <v>0</v>
      </c>
      <c r="AU170" s="43">
        <f t="shared" si="140"/>
        <v>1193683.6699999981</v>
      </c>
      <c r="AV170" s="43">
        <f t="shared" si="140"/>
        <v>351438.01221660804</v>
      </c>
      <c r="AW170" s="43">
        <f t="shared" si="140"/>
        <v>3416919.4599999972</v>
      </c>
      <c r="AX170" s="43">
        <f t="shared" si="140"/>
        <v>0</v>
      </c>
      <c r="AY170" s="43">
        <f t="shared" si="140"/>
        <v>8007326.4262166023</v>
      </c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  <c r="CG170" s="16"/>
      <c r="CH170" s="16"/>
      <c r="CI170" s="16"/>
      <c r="CJ170" s="16"/>
      <c r="CK170" s="16"/>
      <c r="CL170" s="16"/>
      <c r="CM170" s="16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  <c r="CY170" s="16"/>
      <c r="CZ170" s="16"/>
      <c r="DA170" s="16"/>
      <c r="DB170" s="16"/>
      <c r="DC170" s="16"/>
      <c r="DD170" s="16"/>
      <c r="DE170" s="16"/>
      <c r="DF170" s="16"/>
      <c r="DG170" s="16"/>
      <c r="DH170" s="16"/>
      <c r="DI170" s="16"/>
      <c r="DJ170" s="16"/>
      <c r="DK170" s="16"/>
      <c r="DL170" s="16"/>
      <c r="DM170" s="16"/>
      <c r="DN170" s="16"/>
      <c r="DO170" s="16"/>
      <c r="DP170" s="16"/>
      <c r="DQ170" s="16"/>
      <c r="DR170" s="16"/>
      <c r="DS170" s="16"/>
      <c r="DT170" s="16"/>
      <c r="DU170" s="16"/>
      <c r="DV170" s="16"/>
      <c r="DW170" s="16"/>
      <c r="DX170" s="16"/>
      <c r="DY170" s="16"/>
      <c r="DZ170" s="16"/>
      <c r="EA170" s="16"/>
      <c r="EB170" s="16"/>
      <c r="EC170" s="16"/>
      <c r="ED170" s="16"/>
      <c r="EE170" s="16"/>
      <c r="EF170" s="16"/>
      <c r="EG170" s="16"/>
      <c r="EH170" s="16"/>
      <c r="EI170" s="16"/>
      <c r="EJ170" s="16"/>
      <c r="EK170" s="16"/>
      <c r="EL170" s="16"/>
      <c r="EM170" s="16"/>
      <c r="EN170" s="16"/>
      <c r="EO170" s="16"/>
      <c r="EP170" s="16"/>
      <c r="EQ170" s="16"/>
      <c r="ER170" s="16"/>
      <c r="ES170" s="16"/>
      <c r="ET170" s="16"/>
      <c r="EU170" s="16"/>
      <c r="EV170" s="16"/>
      <c r="EW170" s="16"/>
      <c r="EX170" s="16"/>
      <c r="EY170" s="16"/>
      <c r="EZ170" s="16"/>
      <c r="FA170" s="16"/>
      <c r="FB170" s="16"/>
      <c r="FC170" s="16"/>
      <c r="FD170" s="16"/>
      <c r="FE170" s="16"/>
      <c r="FF170" s="16"/>
      <c r="FG170" s="16"/>
      <c r="FH170" s="16"/>
      <c r="FI170" s="16"/>
      <c r="FJ170" s="16"/>
      <c r="FK170" s="16"/>
      <c r="FL170" s="16"/>
      <c r="FM170" s="16"/>
      <c r="FN170" s="16"/>
      <c r="FO170" s="16"/>
    </row>
    <row r="171" spans="1:171" ht="16" thickTop="1" x14ac:dyDescent="0.35">
      <c r="A171" s="10"/>
      <c r="B171" s="24"/>
      <c r="C171" s="2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60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60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61"/>
      <c r="AN171" s="37"/>
      <c r="AO171" s="37"/>
      <c r="AP171" s="37"/>
      <c r="AQ171" s="37"/>
      <c r="AR171" s="37"/>
      <c r="AS171" s="37"/>
      <c r="AT171" s="37"/>
      <c r="AU171" s="37"/>
      <c r="AV171" s="37"/>
      <c r="AW171" s="37"/>
      <c r="AX171" s="37"/>
      <c r="AY171" s="37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  <c r="BY171" s="16"/>
      <c r="BZ171" s="16"/>
      <c r="CA171" s="16"/>
      <c r="CB171" s="16"/>
      <c r="CC171" s="16"/>
      <c r="CD171" s="16"/>
      <c r="CE171" s="16"/>
      <c r="CF171" s="16"/>
      <c r="CG171" s="16"/>
      <c r="CH171" s="16"/>
      <c r="CI171" s="16"/>
      <c r="CJ171" s="16"/>
      <c r="CK171" s="16"/>
      <c r="CL171" s="16"/>
      <c r="CM171" s="16"/>
      <c r="CN171" s="16"/>
      <c r="CO171" s="16"/>
      <c r="CP171" s="16"/>
      <c r="CQ171" s="16"/>
      <c r="CR171" s="16"/>
      <c r="CS171" s="16"/>
      <c r="CT171" s="16"/>
      <c r="CU171" s="16"/>
      <c r="CV171" s="16"/>
      <c r="CW171" s="16"/>
      <c r="CX171" s="16"/>
      <c r="CY171" s="16"/>
      <c r="CZ171" s="16"/>
      <c r="DA171" s="16"/>
      <c r="DB171" s="16"/>
      <c r="DC171" s="16"/>
      <c r="DD171" s="16"/>
      <c r="DE171" s="16"/>
      <c r="DF171" s="16"/>
      <c r="DG171" s="16"/>
      <c r="DH171" s="16"/>
      <c r="DI171" s="16"/>
      <c r="DJ171" s="16"/>
      <c r="DK171" s="16"/>
      <c r="DL171" s="16"/>
      <c r="DM171" s="16"/>
      <c r="DN171" s="16"/>
      <c r="DO171" s="16"/>
      <c r="DP171" s="16"/>
      <c r="DQ171" s="16"/>
      <c r="DR171" s="16"/>
      <c r="DS171" s="16"/>
      <c r="DT171" s="16"/>
      <c r="DU171" s="16"/>
      <c r="DV171" s="16"/>
      <c r="DW171" s="16"/>
      <c r="DX171" s="16"/>
      <c r="DY171" s="16"/>
      <c r="DZ171" s="16"/>
      <c r="EA171" s="16"/>
      <c r="EB171" s="16"/>
      <c r="EC171" s="16"/>
      <c r="ED171" s="16"/>
      <c r="EE171" s="16"/>
      <c r="EF171" s="16"/>
      <c r="EG171" s="16"/>
      <c r="EH171" s="16"/>
      <c r="EI171" s="16"/>
      <c r="EJ171" s="16"/>
      <c r="EK171" s="16"/>
      <c r="EL171" s="16"/>
      <c r="EM171" s="16"/>
      <c r="EN171" s="16"/>
      <c r="EO171" s="16"/>
      <c r="EP171" s="16"/>
      <c r="EQ171" s="16"/>
      <c r="ER171" s="16"/>
      <c r="ES171" s="16"/>
      <c r="ET171" s="16"/>
      <c r="EU171" s="16"/>
      <c r="EV171" s="16"/>
      <c r="EW171" s="16"/>
      <c r="EX171" s="16"/>
      <c r="EY171" s="16"/>
      <c r="EZ171" s="16"/>
      <c r="FA171" s="16"/>
      <c r="FB171" s="16"/>
      <c r="FC171" s="16"/>
      <c r="FD171" s="16"/>
      <c r="FE171" s="16"/>
      <c r="FF171" s="16"/>
      <c r="FG171" s="16"/>
      <c r="FH171" s="16"/>
      <c r="FI171" s="16"/>
      <c r="FJ171" s="16"/>
      <c r="FK171" s="16"/>
      <c r="FL171" s="16"/>
      <c r="FM171" s="16"/>
      <c r="FN171" s="16"/>
      <c r="FO171" s="16"/>
    </row>
    <row r="172" spans="1:171" x14ac:dyDescent="0.35">
      <c r="A172" s="11" t="s">
        <v>277</v>
      </c>
      <c r="B172" s="11"/>
      <c r="C172" s="15" t="s">
        <v>278</v>
      </c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60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60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61"/>
      <c r="AN172" s="39"/>
      <c r="AO172" s="39"/>
      <c r="AP172" s="39"/>
      <c r="AQ172" s="39"/>
      <c r="AR172" s="39"/>
      <c r="AS172" s="39"/>
      <c r="AT172" s="39"/>
      <c r="AU172" s="39"/>
      <c r="AV172" s="39"/>
      <c r="AW172" s="39"/>
      <c r="AX172" s="39"/>
      <c r="AY172" s="39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  <c r="BY172" s="16"/>
      <c r="BZ172" s="16"/>
      <c r="CA172" s="16"/>
      <c r="CB172" s="16"/>
      <c r="CC172" s="16"/>
      <c r="CD172" s="16"/>
      <c r="CE172" s="16"/>
      <c r="CF172" s="16"/>
      <c r="CG172" s="16"/>
      <c r="CH172" s="16"/>
      <c r="CI172" s="16"/>
      <c r="CJ172" s="16"/>
      <c r="CK172" s="16"/>
      <c r="CL172" s="16"/>
      <c r="CM172" s="16"/>
      <c r="CN172" s="16"/>
      <c r="CO172" s="16"/>
      <c r="CP172" s="16"/>
      <c r="CQ172" s="16"/>
      <c r="CR172" s="16"/>
      <c r="CS172" s="16"/>
      <c r="CT172" s="16"/>
      <c r="CU172" s="16"/>
      <c r="CV172" s="16"/>
      <c r="CW172" s="16"/>
      <c r="CX172" s="16"/>
      <c r="CY172" s="16"/>
      <c r="CZ172" s="16"/>
      <c r="DA172" s="16"/>
      <c r="DB172" s="16"/>
      <c r="DC172" s="16"/>
      <c r="DD172" s="16"/>
      <c r="DE172" s="16"/>
      <c r="DF172" s="16"/>
      <c r="DG172" s="16"/>
      <c r="DH172" s="16"/>
      <c r="DI172" s="16"/>
      <c r="DJ172" s="16"/>
      <c r="DK172" s="16"/>
      <c r="DL172" s="16"/>
      <c r="DM172" s="16"/>
      <c r="DN172" s="16"/>
      <c r="DO172" s="16"/>
      <c r="DP172" s="16"/>
      <c r="DQ172" s="16"/>
      <c r="DR172" s="16"/>
      <c r="DS172" s="16"/>
      <c r="DT172" s="16"/>
      <c r="DU172" s="16"/>
      <c r="DV172" s="16"/>
      <c r="DW172" s="16"/>
      <c r="DX172" s="16"/>
      <c r="DY172" s="16"/>
      <c r="DZ172" s="16"/>
      <c r="EA172" s="16"/>
      <c r="EB172" s="16"/>
      <c r="EC172" s="16"/>
      <c r="ED172" s="16"/>
      <c r="EE172" s="16"/>
      <c r="EF172" s="16"/>
      <c r="EG172" s="16"/>
      <c r="EH172" s="16"/>
      <c r="EI172" s="16"/>
      <c r="EJ172" s="16"/>
      <c r="EK172" s="16"/>
      <c r="EL172" s="16"/>
      <c r="EM172" s="16"/>
      <c r="EN172" s="16"/>
      <c r="EO172" s="16"/>
      <c r="EP172" s="16"/>
      <c r="EQ172" s="16"/>
      <c r="ER172" s="16"/>
      <c r="ES172" s="16"/>
      <c r="ET172" s="16"/>
      <c r="EU172" s="16"/>
      <c r="EV172" s="16"/>
      <c r="EW172" s="16"/>
      <c r="EX172" s="16"/>
      <c r="EY172" s="16"/>
      <c r="EZ172" s="16"/>
      <c r="FA172" s="16"/>
      <c r="FB172" s="16"/>
      <c r="FC172" s="16"/>
      <c r="FD172" s="16"/>
      <c r="FE172" s="16"/>
      <c r="FF172" s="16"/>
      <c r="FG172" s="16"/>
      <c r="FH172" s="16"/>
      <c r="FI172" s="16"/>
      <c r="FJ172" s="16"/>
      <c r="FK172" s="16"/>
      <c r="FL172" s="16"/>
      <c r="FM172" s="16"/>
      <c r="FN172" s="16"/>
      <c r="FO172" s="16"/>
    </row>
    <row r="173" spans="1:171" x14ac:dyDescent="0.35">
      <c r="A173" s="11" t="s">
        <v>279</v>
      </c>
      <c r="B173" s="15"/>
      <c r="C173" s="15" t="s">
        <v>280</v>
      </c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60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60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61"/>
      <c r="AN173" s="39"/>
      <c r="AO173" s="39"/>
      <c r="AP173" s="39"/>
      <c r="AQ173" s="39"/>
      <c r="AR173" s="39"/>
      <c r="AS173" s="39"/>
      <c r="AT173" s="39"/>
      <c r="AU173" s="39"/>
      <c r="AV173" s="39"/>
      <c r="AW173" s="39"/>
      <c r="AX173" s="39"/>
      <c r="AY173" s="39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  <c r="BY173" s="16"/>
      <c r="BZ173" s="16"/>
      <c r="CA173" s="16"/>
      <c r="CB173" s="16"/>
      <c r="CC173" s="16"/>
      <c r="CD173" s="16"/>
      <c r="CE173" s="16"/>
      <c r="CF173" s="16"/>
      <c r="CG173" s="16"/>
      <c r="CH173" s="16"/>
      <c r="CI173" s="16"/>
      <c r="CJ173" s="16"/>
      <c r="CK173" s="16"/>
      <c r="CL173" s="16"/>
      <c r="CM173" s="16"/>
      <c r="CN173" s="16"/>
      <c r="CO173" s="16"/>
      <c r="CP173" s="16"/>
      <c r="CQ173" s="16"/>
      <c r="CR173" s="16"/>
      <c r="CS173" s="16"/>
      <c r="CT173" s="16"/>
      <c r="CU173" s="16"/>
      <c r="CV173" s="16"/>
      <c r="CW173" s="16"/>
      <c r="CX173" s="16"/>
      <c r="CY173" s="16"/>
      <c r="CZ173" s="16"/>
      <c r="DA173" s="16"/>
      <c r="DB173" s="16"/>
      <c r="DC173" s="16"/>
      <c r="DD173" s="16"/>
      <c r="DE173" s="16"/>
      <c r="DF173" s="16"/>
      <c r="DG173" s="16"/>
      <c r="DH173" s="16"/>
      <c r="DI173" s="16"/>
      <c r="DJ173" s="16"/>
      <c r="DK173" s="16"/>
      <c r="DL173" s="16"/>
      <c r="DM173" s="16"/>
      <c r="DN173" s="16"/>
      <c r="DO173" s="16"/>
      <c r="DP173" s="16"/>
      <c r="DQ173" s="16"/>
      <c r="DR173" s="16"/>
      <c r="DS173" s="16"/>
      <c r="DT173" s="16"/>
      <c r="DU173" s="16"/>
      <c r="DV173" s="16"/>
      <c r="DW173" s="16"/>
      <c r="DX173" s="16"/>
      <c r="DY173" s="16"/>
      <c r="DZ173" s="16"/>
      <c r="EA173" s="16"/>
      <c r="EB173" s="16"/>
      <c r="EC173" s="16"/>
      <c r="ED173" s="16"/>
      <c r="EE173" s="16"/>
      <c r="EF173" s="16"/>
      <c r="EG173" s="16"/>
      <c r="EH173" s="16"/>
      <c r="EI173" s="16"/>
      <c r="EJ173" s="16"/>
      <c r="EK173" s="16"/>
      <c r="EL173" s="16"/>
      <c r="EM173" s="16"/>
      <c r="EN173" s="16"/>
      <c r="EO173" s="16"/>
      <c r="EP173" s="16"/>
      <c r="EQ173" s="16"/>
      <c r="ER173" s="16"/>
      <c r="ES173" s="16"/>
      <c r="ET173" s="16"/>
      <c r="EU173" s="16"/>
      <c r="EV173" s="16"/>
      <c r="EW173" s="16"/>
      <c r="EX173" s="16"/>
      <c r="EY173" s="16"/>
      <c r="EZ173" s="16"/>
      <c r="FA173" s="16"/>
      <c r="FB173" s="16"/>
      <c r="FC173" s="16"/>
      <c r="FD173" s="16"/>
      <c r="FE173" s="16"/>
      <c r="FF173" s="16"/>
      <c r="FG173" s="16"/>
      <c r="FH173" s="16"/>
      <c r="FI173" s="16"/>
      <c r="FJ173" s="16"/>
      <c r="FK173" s="16"/>
      <c r="FL173" s="16"/>
      <c r="FM173" s="16"/>
      <c r="FN173" s="16"/>
      <c r="FO173" s="16"/>
    </row>
    <row r="174" spans="1:171" x14ac:dyDescent="0.35">
      <c r="A174" s="10"/>
      <c r="B174" s="10"/>
      <c r="C174" s="10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60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60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61"/>
      <c r="AN174" s="39"/>
      <c r="AO174" s="39"/>
      <c r="AP174" s="39"/>
      <c r="AQ174" s="39"/>
      <c r="AR174" s="39"/>
      <c r="AS174" s="39"/>
      <c r="AT174" s="39"/>
      <c r="AU174" s="39"/>
      <c r="AV174" s="39"/>
      <c r="AW174" s="39"/>
      <c r="AX174" s="39"/>
      <c r="AY174" s="39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  <c r="BY174" s="16"/>
      <c r="BZ174" s="16"/>
      <c r="CA174" s="16"/>
      <c r="CB174" s="16"/>
      <c r="CC174" s="16"/>
      <c r="CD174" s="16"/>
      <c r="CE174" s="16"/>
      <c r="CF174" s="16"/>
      <c r="CG174" s="16"/>
      <c r="CH174" s="16"/>
      <c r="CI174" s="16"/>
      <c r="CJ174" s="16"/>
      <c r="CK174" s="16"/>
      <c r="CL174" s="16"/>
      <c r="CM174" s="16"/>
      <c r="CN174" s="16"/>
      <c r="CO174" s="16"/>
      <c r="CP174" s="16"/>
      <c r="CQ174" s="16"/>
      <c r="CR174" s="16"/>
      <c r="CS174" s="16"/>
      <c r="CT174" s="16"/>
      <c r="CU174" s="16"/>
      <c r="CV174" s="16"/>
      <c r="CW174" s="16"/>
      <c r="CX174" s="16"/>
      <c r="CY174" s="16"/>
      <c r="CZ174" s="16"/>
      <c r="DA174" s="16"/>
      <c r="DB174" s="16"/>
      <c r="DC174" s="16"/>
      <c r="DD174" s="16"/>
      <c r="DE174" s="16"/>
      <c r="DF174" s="16"/>
      <c r="DG174" s="16"/>
      <c r="DH174" s="16"/>
      <c r="DI174" s="16"/>
      <c r="DJ174" s="16"/>
      <c r="DK174" s="16"/>
      <c r="DL174" s="16"/>
      <c r="DM174" s="16"/>
      <c r="DN174" s="16"/>
      <c r="DO174" s="16"/>
      <c r="DP174" s="16"/>
      <c r="DQ174" s="16"/>
      <c r="DR174" s="16"/>
      <c r="DS174" s="16"/>
      <c r="DT174" s="16"/>
      <c r="DU174" s="16"/>
      <c r="DV174" s="16"/>
      <c r="DW174" s="16"/>
      <c r="DX174" s="16"/>
      <c r="DY174" s="16"/>
      <c r="DZ174" s="16"/>
      <c r="EA174" s="16"/>
      <c r="EB174" s="16"/>
      <c r="EC174" s="16"/>
      <c r="ED174" s="16"/>
      <c r="EE174" s="16"/>
      <c r="EF174" s="16"/>
      <c r="EG174" s="16"/>
      <c r="EH174" s="16"/>
      <c r="EI174" s="16"/>
      <c r="EJ174" s="16"/>
      <c r="EK174" s="16"/>
      <c r="EL174" s="16"/>
      <c r="EM174" s="16"/>
      <c r="EN174" s="16"/>
      <c r="EO174" s="16"/>
      <c r="EP174" s="16"/>
      <c r="EQ174" s="16"/>
      <c r="ER174" s="16"/>
      <c r="ES174" s="16"/>
      <c r="ET174" s="16"/>
      <c r="EU174" s="16"/>
      <c r="EV174" s="16"/>
      <c r="EW174" s="16"/>
      <c r="EX174" s="16"/>
      <c r="EY174" s="16"/>
      <c r="EZ174" s="16"/>
      <c r="FA174" s="16"/>
      <c r="FB174" s="16"/>
      <c r="FC174" s="16"/>
      <c r="FD174" s="16"/>
      <c r="FE174" s="16"/>
      <c r="FF174" s="16"/>
      <c r="FG174" s="16"/>
      <c r="FH174" s="16"/>
      <c r="FI174" s="16"/>
      <c r="FJ174" s="16"/>
      <c r="FK174" s="16"/>
      <c r="FL174" s="16"/>
      <c r="FM174" s="16"/>
      <c r="FN174" s="16"/>
      <c r="FO174" s="16"/>
    </row>
    <row r="175" spans="1:171" x14ac:dyDescent="0.35">
      <c r="A175" s="20">
        <v>999999</v>
      </c>
      <c r="B175" s="10"/>
      <c r="C175" s="21" t="s">
        <v>281</v>
      </c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61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61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61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  <c r="BY175" s="16"/>
      <c r="BZ175" s="16"/>
      <c r="CA175" s="16"/>
      <c r="CB175" s="16"/>
      <c r="CC175" s="16"/>
      <c r="CD175" s="16"/>
      <c r="CE175" s="16"/>
      <c r="CF175" s="16"/>
      <c r="CG175" s="16"/>
      <c r="CH175" s="16"/>
      <c r="CI175" s="16"/>
      <c r="CJ175" s="16"/>
      <c r="CK175" s="16"/>
      <c r="CL175" s="16"/>
      <c r="CM175" s="16"/>
      <c r="CN175" s="16"/>
      <c r="CO175" s="16"/>
      <c r="CP175" s="16"/>
      <c r="CQ175" s="16"/>
      <c r="CR175" s="16"/>
      <c r="CS175" s="16"/>
      <c r="CT175" s="16"/>
      <c r="CU175" s="16"/>
      <c r="CV175" s="16"/>
      <c r="CW175" s="16"/>
      <c r="CX175" s="16"/>
      <c r="CY175" s="16"/>
      <c r="CZ175" s="16"/>
      <c r="DA175" s="16"/>
      <c r="DB175" s="16"/>
      <c r="DC175" s="16"/>
      <c r="DD175" s="16"/>
      <c r="DE175" s="16"/>
      <c r="DF175" s="16"/>
      <c r="DG175" s="16"/>
      <c r="DH175" s="16"/>
      <c r="DI175" s="16"/>
      <c r="DJ175" s="16"/>
      <c r="DK175" s="16"/>
      <c r="DL175" s="16"/>
      <c r="DM175" s="16"/>
      <c r="DN175" s="16"/>
      <c r="DO175" s="16"/>
      <c r="DP175" s="16"/>
      <c r="DQ175" s="16"/>
      <c r="DR175" s="16"/>
      <c r="DS175" s="16"/>
      <c r="DT175" s="16"/>
      <c r="DU175" s="16"/>
      <c r="DV175" s="16"/>
      <c r="DW175" s="16"/>
      <c r="DX175" s="16"/>
      <c r="DY175" s="16"/>
      <c r="DZ175" s="16"/>
      <c r="EA175" s="16"/>
      <c r="EB175" s="16"/>
      <c r="EC175" s="16"/>
      <c r="ED175" s="16"/>
      <c r="EE175" s="16"/>
      <c r="EF175" s="16"/>
      <c r="EG175" s="16"/>
      <c r="EH175" s="16"/>
      <c r="EI175" s="16"/>
      <c r="EJ175" s="16"/>
      <c r="EK175" s="16"/>
      <c r="EL175" s="16"/>
      <c r="EM175" s="16"/>
      <c r="EN175" s="16"/>
      <c r="EO175" s="16"/>
      <c r="EP175" s="16"/>
      <c r="EQ175" s="16"/>
      <c r="ER175" s="16"/>
      <c r="ES175" s="16"/>
      <c r="ET175" s="16"/>
      <c r="EU175" s="16"/>
      <c r="EV175" s="16"/>
      <c r="EW175" s="16"/>
      <c r="EX175" s="16"/>
      <c r="EY175" s="16"/>
      <c r="EZ175" s="16"/>
      <c r="FA175" s="16"/>
      <c r="FB175" s="16"/>
      <c r="FC175" s="16"/>
      <c r="FD175" s="16"/>
      <c r="FE175" s="16"/>
      <c r="FF175" s="16"/>
      <c r="FG175" s="16"/>
      <c r="FH175" s="16"/>
      <c r="FI175" s="16"/>
      <c r="FJ175" s="16"/>
      <c r="FK175" s="16"/>
      <c r="FL175" s="16"/>
      <c r="FM175" s="16"/>
      <c r="FN175" s="16"/>
      <c r="FO175" s="16"/>
    </row>
    <row r="176" spans="1:171" x14ac:dyDescent="0.35"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61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61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61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  <c r="BY176" s="16"/>
      <c r="BZ176" s="16"/>
      <c r="CA176" s="16"/>
      <c r="CB176" s="16"/>
      <c r="CC176" s="16"/>
      <c r="CD176" s="16"/>
      <c r="CE176" s="16"/>
      <c r="CF176" s="16"/>
      <c r="CG176" s="16"/>
      <c r="CH176" s="16"/>
      <c r="CI176" s="16"/>
      <c r="CJ176" s="16"/>
      <c r="CK176" s="16"/>
      <c r="CL176" s="16"/>
      <c r="CM176" s="16"/>
      <c r="CN176" s="16"/>
      <c r="CO176" s="16"/>
      <c r="CP176" s="16"/>
      <c r="CQ176" s="16"/>
      <c r="CR176" s="16"/>
      <c r="CS176" s="16"/>
      <c r="CT176" s="16"/>
      <c r="CU176" s="16"/>
      <c r="CV176" s="16"/>
      <c r="CW176" s="16"/>
      <c r="CX176" s="16"/>
      <c r="CY176" s="16"/>
      <c r="CZ176" s="16"/>
      <c r="DA176" s="16"/>
      <c r="DB176" s="16"/>
      <c r="DC176" s="16"/>
      <c r="DD176" s="16"/>
      <c r="DE176" s="16"/>
      <c r="DF176" s="16"/>
      <c r="DG176" s="16"/>
      <c r="DH176" s="16"/>
      <c r="DI176" s="16"/>
      <c r="DJ176" s="16"/>
      <c r="DK176" s="16"/>
      <c r="DL176" s="16"/>
      <c r="DM176" s="16"/>
      <c r="DN176" s="16"/>
      <c r="DO176" s="16"/>
      <c r="DP176" s="16"/>
      <c r="DQ176" s="16"/>
      <c r="DR176" s="16"/>
      <c r="DS176" s="16"/>
      <c r="DT176" s="16"/>
      <c r="DU176" s="16"/>
      <c r="DV176" s="16"/>
      <c r="DW176" s="16"/>
      <c r="DX176" s="16"/>
      <c r="DY176" s="16"/>
      <c r="DZ176" s="16"/>
      <c r="EA176" s="16"/>
      <c r="EB176" s="16"/>
      <c r="EC176" s="16"/>
      <c r="ED176" s="16"/>
      <c r="EE176" s="16"/>
      <c r="EF176" s="16"/>
      <c r="EG176" s="16"/>
      <c r="EH176" s="16"/>
      <c r="EI176" s="16"/>
      <c r="EJ176" s="16"/>
      <c r="EK176" s="16"/>
      <c r="EL176" s="16"/>
      <c r="EM176" s="16"/>
      <c r="EN176" s="16"/>
      <c r="EO176" s="16"/>
      <c r="EP176" s="16"/>
      <c r="EQ176" s="16"/>
      <c r="ER176" s="16"/>
      <c r="ES176" s="16"/>
      <c r="ET176" s="16"/>
      <c r="EU176" s="16"/>
      <c r="EV176" s="16"/>
      <c r="EW176" s="16"/>
      <c r="EX176" s="16"/>
      <c r="EY176" s="16"/>
      <c r="EZ176" s="16"/>
      <c r="FA176" s="16"/>
      <c r="FB176" s="16"/>
      <c r="FC176" s="16"/>
      <c r="FD176" s="16"/>
      <c r="FE176" s="16"/>
      <c r="FF176" s="16"/>
      <c r="FG176" s="16"/>
      <c r="FH176" s="16"/>
      <c r="FI176" s="16"/>
      <c r="FJ176" s="16"/>
      <c r="FK176" s="16"/>
      <c r="FL176" s="16"/>
      <c r="FM176" s="16"/>
      <c r="FN176" s="16"/>
      <c r="FO176" s="16"/>
    </row>
    <row r="177" spans="1:171" x14ac:dyDescent="0.35">
      <c r="A177" s="36"/>
      <c r="B177" s="2" t="s">
        <v>282</v>
      </c>
      <c r="D177" s="16"/>
      <c r="E177" s="16"/>
      <c r="F177" s="16"/>
      <c r="G177" s="16"/>
      <c r="H177" s="16"/>
      <c r="I177" s="16"/>
      <c r="J177" s="16"/>
      <c r="K177" s="16"/>
      <c r="L177" s="16"/>
      <c r="M177" s="47"/>
      <c r="N177" s="16"/>
      <c r="O177" s="61"/>
      <c r="P177" s="36"/>
      <c r="Q177" s="2" t="s">
        <v>282</v>
      </c>
      <c r="S177" s="16"/>
      <c r="T177" s="16"/>
      <c r="U177" s="16"/>
      <c r="V177" s="16"/>
      <c r="W177" s="16"/>
      <c r="X177" s="16"/>
      <c r="Y177" s="16"/>
      <c r="Z177" s="16"/>
      <c r="AA177" s="61"/>
      <c r="AB177" s="36"/>
      <c r="AC177" s="16" t="s">
        <v>282</v>
      </c>
      <c r="AD177" s="16"/>
      <c r="AE177" s="16"/>
      <c r="AF177" s="16"/>
      <c r="AG177" s="16"/>
      <c r="AH177" s="16"/>
      <c r="AI177" s="16"/>
      <c r="AJ177" s="16"/>
      <c r="AK177" s="16"/>
      <c r="AL177" s="16"/>
      <c r="AM177" s="61"/>
      <c r="AN177" s="36"/>
      <c r="AO177" s="16" t="s">
        <v>282</v>
      </c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  <c r="BY177" s="16"/>
      <c r="BZ177" s="16"/>
      <c r="CA177" s="16"/>
      <c r="CB177" s="16"/>
      <c r="CC177" s="16"/>
      <c r="CD177" s="16"/>
      <c r="CE177" s="16"/>
      <c r="CF177" s="16"/>
      <c r="CG177" s="16"/>
      <c r="CH177" s="16"/>
      <c r="CI177" s="16"/>
      <c r="CJ177" s="16"/>
      <c r="CK177" s="16"/>
      <c r="CL177" s="16"/>
      <c r="CM177" s="16"/>
      <c r="CN177" s="16"/>
      <c r="CO177" s="16"/>
      <c r="CP177" s="16"/>
      <c r="CQ177" s="16"/>
      <c r="CR177" s="16"/>
      <c r="CS177" s="16"/>
      <c r="CT177" s="16"/>
      <c r="CU177" s="16"/>
      <c r="CV177" s="16"/>
      <c r="CW177" s="16"/>
      <c r="CX177" s="16"/>
      <c r="CY177" s="16"/>
      <c r="CZ177" s="16"/>
      <c r="DA177" s="16"/>
      <c r="DB177" s="16"/>
      <c r="DC177" s="16"/>
      <c r="DD177" s="16"/>
      <c r="DE177" s="16"/>
      <c r="DF177" s="16"/>
      <c r="DG177" s="16"/>
      <c r="DH177" s="16"/>
      <c r="DI177" s="16"/>
      <c r="DJ177" s="16"/>
      <c r="DK177" s="16"/>
      <c r="DL177" s="16"/>
      <c r="DM177" s="16"/>
      <c r="DN177" s="16"/>
      <c r="DO177" s="16"/>
      <c r="DP177" s="16"/>
      <c r="DQ177" s="16"/>
      <c r="DR177" s="16"/>
      <c r="DS177" s="16"/>
      <c r="DT177" s="16"/>
      <c r="DU177" s="16"/>
      <c r="DV177" s="16"/>
      <c r="DW177" s="16"/>
      <c r="DX177" s="16"/>
      <c r="DY177" s="16"/>
      <c r="DZ177" s="16"/>
      <c r="EA177" s="16"/>
      <c r="EB177" s="16"/>
      <c r="EC177" s="16"/>
      <c r="ED177" s="16"/>
      <c r="EE177" s="16"/>
      <c r="EF177" s="16"/>
      <c r="EG177" s="16"/>
      <c r="EH177" s="16"/>
      <c r="EI177" s="16"/>
      <c r="EJ177" s="16"/>
      <c r="EK177" s="16"/>
      <c r="EL177" s="16"/>
      <c r="EM177" s="16"/>
      <c r="EN177" s="16"/>
      <c r="EO177" s="16"/>
      <c r="EP177" s="16"/>
      <c r="EQ177" s="16"/>
      <c r="ER177" s="16"/>
      <c r="ES177" s="16"/>
      <c r="ET177" s="16"/>
      <c r="EU177" s="16"/>
      <c r="EV177" s="16"/>
      <c r="EW177" s="16"/>
      <c r="EX177" s="16"/>
      <c r="EY177" s="16"/>
      <c r="EZ177" s="16"/>
      <c r="FA177" s="16"/>
      <c r="FB177" s="16"/>
      <c r="FC177" s="16"/>
      <c r="FD177" s="16"/>
      <c r="FE177" s="16"/>
      <c r="FF177" s="16"/>
      <c r="FG177" s="16"/>
      <c r="FH177" s="16"/>
      <c r="FI177" s="16"/>
      <c r="FJ177" s="16"/>
      <c r="FK177" s="16"/>
      <c r="FL177" s="16"/>
      <c r="FM177" s="16"/>
      <c r="FN177" s="16"/>
      <c r="FO177" s="16"/>
    </row>
    <row r="178" spans="1:171" x14ac:dyDescent="0.35">
      <c r="D178" s="47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61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61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61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  <c r="BY178" s="16"/>
      <c r="BZ178" s="16"/>
      <c r="CA178" s="16"/>
      <c r="CB178" s="16"/>
      <c r="CC178" s="16"/>
      <c r="CD178" s="16"/>
      <c r="CE178" s="16"/>
      <c r="CF178" s="16"/>
      <c r="CG178" s="16"/>
      <c r="CH178" s="16"/>
      <c r="CI178" s="16"/>
      <c r="CJ178" s="16"/>
      <c r="CK178" s="16"/>
      <c r="CL178" s="16"/>
      <c r="CM178" s="16"/>
      <c r="CN178" s="16"/>
      <c r="CO178" s="16"/>
      <c r="CP178" s="16"/>
      <c r="CQ178" s="16"/>
      <c r="CR178" s="16"/>
      <c r="CS178" s="16"/>
      <c r="CT178" s="16"/>
      <c r="CU178" s="16"/>
      <c r="CV178" s="16"/>
      <c r="CW178" s="16"/>
      <c r="CX178" s="16"/>
      <c r="CY178" s="16"/>
      <c r="CZ178" s="16"/>
      <c r="DA178" s="16"/>
      <c r="DB178" s="16"/>
      <c r="DC178" s="16"/>
      <c r="DD178" s="16"/>
      <c r="DE178" s="16"/>
      <c r="DF178" s="16"/>
      <c r="DG178" s="16"/>
      <c r="DH178" s="16"/>
      <c r="DI178" s="16"/>
      <c r="DJ178" s="16"/>
      <c r="DK178" s="16"/>
      <c r="DL178" s="16"/>
      <c r="DM178" s="16"/>
      <c r="DN178" s="16"/>
      <c r="DO178" s="16"/>
      <c r="DP178" s="16"/>
      <c r="DQ178" s="16"/>
      <c r="DR178" s="16"/>
      <c r="DS178" s="16"/>
      <c r="DT178" s="16"/>
      <c r="DU178" s="16"/>
      <c r="DV178" s="16"/>
      <c r="DW178" s="16"/>
      <c r="DX178" s="16"/>
      <c r="DY178" s="16"/>
      <c r="DZ178" s="16"/>
      <c r="EA178" s="16"/>
      <c r="EB178" s="16"/>
      <c r="EC178" s="16"/>
      <c r="ED178" s="16"/>
      <c r="EE178" s="16"/>
      <c r="EF178" s="16"/>
      <c r="EG178" s="16"/>
      <c r="EH178" s="16"/>
      <c r="EI178" s="16"/>
      <c r="EJ178" s="16"/>
      <c r="EK178" s="16"/>
      <c r="EL178" s="16"/>
      <c r="EM178" s="16"/>
      <c r="EN178" s="16"/>
      <c r="EO178" s="16"/>
      <c r="EP178" s="16"/>
      <c r="EQ178" s="16"/>
      <c r="ER178" s="16"/>
      <c r="ES178" s="16"/>
      <c r="ET178" s="16"/>
      <c r="EU178" s="16"/>
      <c r="EV178" s="16"/>
      <c r="EW178" s="16"/>
      <c r="EX178" s="16"/>
      <c r="EY178" s="16"/>
      <c r="EZ178" s="16"/>
      <c r="FA178" s="16"/>
      <c r="FB178" s="16"/>
      <c r="FC178" s="16"/>
      <c r="FD178" s="16"/>
      <c r="FE178" s="16"/>
      <c r="FF178" s="16"/>
      <c r="FG178" s="16"/>
      <c r="FH178" s="16"/>
      <c r="FI178" s="16"/>
      <c r="FJ178" s="16"/>
      <c r="FK178" s="16"/>
      <c r="FL178" s="16"/>
      <c r="FM178" s="16"/>
      <c r="FN178" s="16"/>
      <c r="FO178" s="16"/>
    </row>
    <row r="179" spans="1:171" x14ac:dyDescent="0.35">
      <c r="A179" s="34" t="s">
        <v>283</v>
      </c>
      <c r="D179" s="47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61"/>
      <c r="P179" s="34" t="s">
        <v>283</v>
      </c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61"/>
      <c r="AB179" s="34" t="s">
        <v>283</v>
      </c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61"/>
      <c r="AN179" s="34" t="s">
        <v>283</v>
      </c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  <c r="BY179" s="16"/>
      <c r="BZ179" s="16"/>
      <c r="CA179" s="16"/>
      <c r="CB179" s="16"/>
      <c r="CC179" s="16"/>
      <c r="CD179" s="16"/>
      <c r="CE179" s="16"/>
      <c r="CF179" s="16"/>
      <c r="CG179" s="16"/>
      <c r="CH179" s="16"/>
      <c r="CI179" s="16"/>
      <c r="CJ179" s="16"/>
      <c r="CK179" s="16"/>
      <c r="CL179" s="16"/>
      <c r="CM179" s="16"/>
      <c r="CN179" s="16"/>
      <c r="CO179" s="16"/>
      <c r="CP179" s="16"/>
      <c r="CQ179" s="16"/>
      <c r="CR179" s="16"/>
      <c r="CS179" s="16"/>
      <c r="CT179" s="16"/>
      <c r="CU179" s="16"/>
      <c r="CV179" s="16"/>
      <c r="CW179" s="16"/>
      <c r="CX179" s="16"/>
      <c r="CY179" s="16"/>
      <c r="CZ179" s="16"/>
      <c r="DA179" s="16"/>
      <c r="DB179" s="16"/>
      <c r="DC179" s="16"/>
      <c r="DD179" s="16"/>
      <c r="DE179" s="16"/>
      <c r="DF179" s="16"/>
      <c r="DG179" s="16"/>
      <c r="DH179" s="16"/>
      <c r="DI179" s="16"/>
      <c r="DJ179" s="16"/>
      <c r="DK179" s="16"/>
      <c r="DL179" s="16"/>
      <c r="DM179" s="16"/>
      <c r="DN179" s="16"/>
      <c r="DO179" s="16"/>
      <c r="DP179" s="16"/>
      <c r="DQ179" s="16"/>
      <c r="DR179" s="16"/>
      <c r="DS179" s="16"/>
      <c r="DT179" s="16"/>
      <c r="DU179" s="16"/>
      <c r="DV179" s="16"/>
      <c r="DW179" s="16"/>
      <c r="DX179" s="16"/>
      <c r="DY179" s="16"/>
      <c r="DZ179" s="16"/>
      <c r="EA179" s="16"/>
      <c r="EB179" s="16"/>
      <c r="EC179" s="16"/>
      <c r="ED179" s="16"/>
      <c r="EE179" s="16"/>
      <c r="EF179" s="16"/>
      <c r="EG179" s="16"/>
      <c r="EH179" s="16"/>
      <c r="EI179" s="16"/>
      <c r="EJ179" s="16"/>
      <c r="EK179" s="16"/>
      <c r="EL179" s="16"/>
      <c r="EM179" s="16"/>
      <c r="EN179" s="16"/>
      <c r="EO179" s="16"/>
      <c r="EP179" s="16"/>
      <c r="EQ179" s="16"/>
      <c r="ER179" s="16"/>
      <c r="ES179" s="16"/>
      <c r="ET179" s="16"/>
      <c r="EU179" s="16"/>
      <c r="EV179" s="16"/>
      <c r="EW179" s="16"/>
      <c r="EX179" s="16"/>
      <c r="EY179" s="16"/>
      <c r="EZ179" s="16"/>
      <c r="FA179" s="16"/>
      <c r="FB179" s="16"/>
      <c r="FC179" s="16"/>
      <c r="FD179" s="16"/>
      <c r="FE179" s="16"/>
      <c r="FF179" s="16"/>
      <c r="FG179" s="16"/>
      <c r="FH179" s="16"/>
      <c r="FI179" s="16"/>
      <c r="FJ179" s="16"/>
      <c r="FK179" s="16"/>
      <c r="FL179" s="16"/>
      <c r="FM179" s="16"/>
      <c r="FN179" s="16"/>
      <c r="FO179" s="16"/>
    </row>
    <row r="180" spans="1:171" x14ac:dyDescent="0.35">
      <c r="D180" s="47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61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61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61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  <c r="BY180" s="16"/>
      <c r="BZ180" s="16"/>
      <c r="CA180" s="16"/>
      <c r="CB180" s="16"/>
      <c r="CC180" s="16"/>
      <c r="CD180" s="16"/>
      <c r="CE180" s="16"/>
      <c r="CF180" s="16"/>
      <c r="CG180" s="16"/>
      <c r="CH180" s="16"/>
      <c r="CI180" s="16"/>
      <c r="CJ180" s="16"/>
      <c r="CK180" s="16"/>
      <c r="CL180" s="16"/>
      <c r="CM180" s="16"/>
      <c r="CN180" s="16"/>
      <c r="CO180" s="16"/>
      <c r="CP180" s="16"/>
      <c r="CQ180" s="16"/>
      <c r="CR180" s="16"/>
      <c r="CS180" s="16"/>
      <c r="CT180" s="16"/>
      <c r="CU180" s="16"/>
      <c r="CV180" s="16"/>
      <c r="CW180" s="16"/>
      <c r="CX180" s="16"/>
      <c r="CY180" s="16"/>
      <c r="CZ180" s="16"/>
      <c r="DA180" s="16"/>
      <c r="DB180" s="16"/>
      <c r="DC180" s="16"/>
      <c r="DD180" s="16"/>
      <c r="DE180" s="16"/>
      <c r="DF180" s="16"/>
      <c r="DG180" s="16"/>
      <c r="DH180" s="16"/>
      <c r="DI180" s="16"/>
      <c r="DJ180" s="16"/>
      <c r="DK180" s="16"/>
      <c r="DL180" s="16"/>
      <c r="DM180" s="16"/>
      <c r="DN180" s="16"/>
      <c r="DO180" s="16"/>
      <c r="DP180" s="16"/>
      <c r="DQ180" s="16"/>
      <c r="DR180" s="16"/>
      <c r="DS180" s="16"/>
      <c r="DT180" s="16"/>
      <c r="DU180" s="16"/>
      <c r="DV180" s="16"/>
      <c r="DW180" s="16"/>
      <c r="DX180" s="16"/>
      <c r="DY180" s="16"/>
      <c r="DZ180" s="16"/>
      <c r="EA180" s="16"/>
      <c r="EB180" s="16"/>
      <c r="EC180" s="16"/>
      <c r="ED180" s="16"/>
      <c r="EE180" s="16"/>
      <c r="EF180" s="16"/>
      <c r="EG180" s="16"/>
      <c r="EH180" s="16"/>
      <c r="EI180" s="16"/>
      <c r="EJ180" s="16"/>
      <c r="EK180" s="16"/>
      <c r="EL180" s="16"/>
      <c r="EM180" s="16"/>
      <c r="EN180" s="16"/>
      <c r="EO180" s="16"/>
      <c r="EP180" s="16"/>
      <c r="EQ180" s="16"/>
      <c r="ER180" s="16"/>
      <c r="ES180" s="16"/>
      <c r="ET180" s="16"/>
      <c r="EU180" s="16"/>
      <c r="EV180" s="16"/>
      <c r="EW180" s="16"/>
      <c r="EX180" s="16"/>
      <c r="EY180" s="16"/>
      <c r="EZ180" s="16"/>
      <c r="FA180" s="16"/>
      <c r="FB180" s="16"/>
      <c r="FC180" s="16"/>
      <c r="FD180" s="16"/>
      <c r="FE180" s="16"/>
      <c r="FF180" s="16"/>
      <c r="FG180" s="16"/>
      <c r="FH180" s="16"/>
      <c r="FI180" s="16"/>
      <c r="FJ180" s="16"/>
      <c r="FK180" s="16"/>
      <c r="FL180" s="16"/>
      <c r="FM180" s="16"/>
      <c r="FN180" s="16"/>
      <c r="FO180" s="16"/>
    </row>
    <row r="181" spans="1:171" ht="18.5" x14ac:dyDescent="0.35">
      <c r="A181" s="34" t="s">
        <v>302</v>
      </c>
      <c r="P181" s="34" t="s">
        <v>284</v>
      </c>
      <c r="AB181" s="34" t="s">
        <v>285</v>
      </c>
      <c r="AN181" s="34" t="s">
        <v>286</v>
      </c>
    </row>
    <row r="182" spans="1:171" ht="18.5" x14ac:dyDescent="0.35">
      <c r="A182" s="34" t="s">
        <v>287</v>
      </c>
      <c r="P182" s="34" t="s">
        <v>288</v>
      </c>
      <c r="AB182" s="34" t="s">
        <v>289</v>
      </c>
      <c r="AN182" s="34" t="s">
        <v>290</v>
      </c>
    </row>
    <row r="183" spans="1:171" ht="18.5" x14ac:dyDescent="0.35">
      <c r="A183" s="34" t="s">
        <v>291</v>
      </c>
      <c r="P183" s="34" t="s">
        <v>292</v>
      </c>
      <c r="AB183" s="34" t="s">
        <v>293</v>
      </c>
      <c r="AN183" s="34" t="s">
        <v>294</v>
      </c>
    </row>
    <row r="184" spans="1:171" ht="18.5" x14ac:dyDescent="0.35">
      <c r="A184" s="34" t="s">
        <v>295</v>
      </c>
      <c r="P184" s="34" t="s">
        <v>296</v>
      </c>
      <c r="AB184" s="2" t="s">
        <v>297</v>
      </c>
      <c r="AN184" s="2" t="s">
        <v>298</v>
      </c>
    </row>
    <row r="185" spans="1:171" x14ac:dyDescent="0.35">
      <c r="A185" s="34" t="s">
        <v>299</v>
      </c>
      <c r="P185" s="2" t="s">
        <v>300</v>
      </c>
      <c r="AB185" s="34" t="s">
        <v>301</v>
      </c>
      <c r="AN185" s="66"/>
    </row>
    <row r="186" spans="1:171" x14ac:dyDescent="0.35">
      <c r="A186" s="2"/>
      <c r="P186" s="34"/>
      <c r="AN186" s="34"/>
    </row>
    <row r="187" spans="1:171" x14ac:dyDescent="0.35">
      <c r="P187" s="34"/>
      <c r="AB187" s="34"/>
    </row>
    <row r="189" spans="1:171" ht="12" customHeight="1" x14ac:dyDescent="0.35"/>
  </sheetData>
  <sheetProtection formatCells="0" formatColumns="0" formatRows="0"/>
  <mergeCells count="5">
    <mergeCell ref="AB5:AL5"/>
    <mergeCell ref="AN5:AY5"/>
    <mergeCell ref="A4:C4"/>
    <mergeCell ref="D5:N5"/>
    <mergeCell ref="P5:Z5"/>
  </mergeCells>
  <pageMargins left="0.7" right="0.7" top="0.75" bottom="0.75" header="0.3" footer="0.3"/>
  <pageSetup paperSize="5" scale="30" orientation="landscape" r:id="rId1"/>
  <rowBreaks count="1" manualBreakCount="1">
    <brk id="10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1CB2E9DD614A43A66932E7A29982D5" ma:contentTypeVersion="11" ma:contentTypeDescription="Create a new document." ma:contentTypeScope="" ma:versionID="9584dc229b4fe3a1aed5bd2f54107553">
  <xsd:schema xmlns:xsd="http://www.w3.org/2001/XMLSchema" xmlns:xs="http://www.w3.org/2001/XMLSchema" xmlns:p="http://schemas.microsoft.com/office/2006/metadata/properties" xmlns:ns2="5539627f-a073-49ae-920d-28f8649be131" xmlns:ns3="898c3d9e-a56e-434b-bb6a-7c6f06128eeb" targetNamespace="http://schemas.microsoft.com/office/2006/metadata/properties" ma:root="true" ma:fieldsID="0aeebdda06745d56e337d23a5478f2fc" ns2:_="" ns3:_="">
    <xsd:import namespace="5539627f-a073-49ae-920d-28f8649be131"/>
    <xsd:import namespace="898c3d9e-a56e-434b-bb6a-7c6f06128e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9627f-a073-49ae-920d-28f8649be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c3d9e-a56e-434b-bb6a-7c6f06128ee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B81EC9-C8FD-491B-AC43-C651532E3A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39627f-a073-49ae-920d-28f8649be131"/>
    <ds:schemaRef ds:uri="898c3d9e-a56e-434b-bb6a-7c6f06128e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F1EB24-D26F-47D4-8E85-4455B8416079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5539627f-a073-49ae-920d-28f8649be131"/>
    <ds:schemaRef ds:uri="http://schemas.openxmlformats.org/package/2006/metadata/core-properties"/>
    <ds:schemaRef ds:uri="http://schemas.microsoft.com/office/infopath/2007/PartnerControls"/>
    <ds:schemaRef ds:uri="898c3d9e-a56e-434b-bb6a-7c6f06128eeb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F2F32DE-E998-46E2-8B95-435BBFD977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Central GSA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Stockton, Weiwen</dc:creator>
  <cp:keywords/>
  <dc:description/>
  <cp:lastModifiedBy>Layne, Cynthia</cp:lastModifiedBy>
  <cp:revision/>
  <dcterms:created xsi:type="dcterms:W3CDTF">2021-05-19T20:44:27Z</dcterms:created>
  <dcterms:modified xsi:type="dcterms:W3CDTF">2021-07-28T16:04:36Z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0x010100F11CB2E9DD614A43A66932E7A29982D5</vt:lpwstr>
  </property>
</Properties>
</file>