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13260" windowHeight="10320" tabRatio="639"/>
  </bookViews>
  <sheets>
    <sheet name="Instructions" sheetId="11" r:id="rId1"/>
    <sheet name="Set-Up" sheetId="16" r:id="rId2"/>
    <sheet name="A. Medicaid Non-Ped" sheetId="6" r:id="rId3"/>
    <sheet name="B. Medicaid Ped" sheetId="9" r:id="rId4"/>
    <sheet name="C. Needy Non-Ped" sheetId="14" r:id="rId5"/>
    <sheet name="D. Needy Ped" sheetId="15" r:id="rId6"/>
  </sheets>
  <definedNames>
    <definedName name="_xlnm.Print_Area" localSheetId="2">'A. Medicaid Non-Ped'!$A$1:$H$63</definedName>
    <definedName name="_xlnm.Print_Area" localSheetId="3">'B. Medicaid Ped'!$A$4:$H$63</definedName>
    <definedName name="_xlnm.Print_Area" localSheetId="4">'C. Needy Non-Ped'!$A$1:$I$61</definedName>
    <definedName name="_xlnm.Print_Area" localSheetId="5">'D. Needy Ped'!$A$4:$I$61</definedName>
    <definedName name="_xlnm.Print_Area" localSheetId="0">Instructions!$A$1:$I$52</definedName>
    <definedName name="_xlnm.Print_Area" localSheetId="1">'Set-Up'!$A$1:$K$27</definedName>
    <definedName name="_xlnm.Print_Titles" localSheetId="2">'A. Medicaid Non-Ped'!$1:$7</definedName>
    <definedName name="_xlnm.Print_Titles" localSheetId="3">'B. Medicaid Ped'!$1:$7</definedName>
    <definedName name="_xlnm.Print_Titles" localSheetId="4">'C. Needy Non-Ped'!$1:$7</definedName>
    <definedName name="_xlnm.Print_Titles" localSheetId="5">'D. Needy Ped'!$1:$7</definedName>
    <definedName name="_xlnm.Print_Titles" localSheetId="0">Instructions!$4:$7</definedName>
    <definedName name="_xlnm.Print_Titles" localSheetId="1">'Set-Up'!$3:$7</definedName>
  </definedNames>
  <calcPr calcId="145621"/>
</workbook>
</file>

<file path=xl/calcChain.xml><?xml version="1.0" encoding="utf-8"?>
<calcChain xmlns="http://schemas.openxmlformats.org/spreadsheetml/2006/main">
  <c r="G48" i="15" l="1"/>
  <c r="E48" i="15"/>
  <c r="G46" i="15"/>
  <c r="E46" i="15"/>
  <c r="G50" i="9"/>
  <c r="E50" i="9"/>
  <c r="G48" i="9"/>
  <c r="E48" i="9"/>
  <c r="E52" i="15" l="1"/>
  <c r="G52" i="15" s="1"/>
  <c r="E54" i="15"/>
  <c r="G54" i="15" s="1"/>
  <c r="E54" i="9"/>
  <c r="E56" i="9"/>
  <c r="G56" i="9" s="1"/>
  <c r="A63" i="9"/>
  <c r="E58" i="15" l="1"/>
  <c r="G54" i="9"/>
  <c r="E60" i="9"/>
  <c r="E15" i="15"/>
  <c r="E14" i="15"/>
  <c r="E13" i="15"/>
  <c r="E11" i="15"/>
  <c r="E10" i="15"/>
  <c r="C15" i="15"/>
  <c r="C14" i="15"/>
  <c r="C13" i="15"/>
  <c r="C11" i="15"/>
  <c r="C10" i="15"/>
  <c r="E15" i="14"/>
  <c r="E14" i="14"/>
  <c r="E13" i="14"/>
  <c r="E11" i="14"/>
  <c r="E10" i="14"/>
  <c r="C15" i="14"/>
  <c r="C14" i="14"/>
  <c r="C13" i="14"/>
  <c r="C11" i="14"/>
  <c r="C10" i="14"/>
  <c r="E15" i="9"/>
  <c r="E14" i="9"/>
  <c r="E13" i="9"/>
  <c r="E11" i="9"/>
  <c r="E10" i="9"/>
  <c r="C15" i="9"/>
  <c r="C14" i="9"/>
  <c r="C13" i="9"/>
  <c r="C11" i="9"/>
  <c r="C10" i="9"/>
  <c r="E15" i="6"/>
  <c r="E14" i="6"/>
  <c r="E13" i="6"/>
  <c r="E11" i="6"/>
  <c r="E10" i="6"/>
  <c r="C15" i="6"/>
  <c r="C14" i="6"/>
  <c r="C13" i="6"/>
  <c r="C11" i="6"/>
  <c r="C10" i="6"/>
  <c r="J7" i="16" l="1"/>
  <c r="I34" i="15" l="1"/>
  <c r="I34" i="14"/>
  <c r="G34" i="15"/>
  <c r="G34" i="14"/>
  <c r="E34" i="15"/>
  <c r="E34" i="14"/>
  <c r="E46" i="14"/>
  <c r="E48" i="14"/>
  <c r="G46" i="14"/>
  <c r="G48" i="14"/>
  <c r="E48" i="6"/>
  <c r="G48" i="6"/>
  <c r="E50" i="6"/>
  <c r="E34" i="6"/>
  <c r="E34" i="9"/>
  <c r="H18" i="15"/>
  <c r="H19" i="15"/>
  <c r="H18" i="14"/>
  <c r="H19" i="14"/>
  <c r="H19" i="9"/>
  <c r="H18" i="9" s="1"/>
  <c r="H19" i="6"/>
  <c r="H18" i="6" s="1"/>
  <c r="A61" i="15"/>
  <c r="A61" i="14"/>
  <c r="A63" i="6"/>
  <c r="G50" i="6"/>
  <c r="I7" i="15"/>
  <c r="I7" i="14"/>
  <c r="H7" i="9"/>
  <c r="H7" i="6"/>
  <c r="H46" i="15" l="1"/>
  <c r="E52" i="14"/>
  <c r="H46" i="14"/>
  <c r="H48" i="9"/>
  <c r="E54" i="6"/>
  <c r="H48" i="6"/>
  <c r="H48" i="15"/>
  <c r="H48" i="14"/>
  <c r="H50" i="9"/>
  <c r="E56" i="6"/>
  <c r="G56" i="6" s="1"/>
  <c r="E54" i="14"/>
  <c r="G54" i="14" s="1"/>
  <c r="H50" i="6"/>
  <c r="E58" i="14" l="1"/>
  <c r="G52" i="14"/>
  <c r="E60" i="6"/>
  <c r="G54" i="6"/>
</calcChain>
</file>

<file path=xl/sharedStrings.xml><?xml version="1.0" encoding="utf-8"?>
<sst xmlns="http://schemas.openxmlformats.org/spreadsheetml/2006/main" count="298" uniqueCount="155">
  <si>
    <t>to</t>
  </si>
  <si>
    <t>Arizona Medicaid Patient Encounters</t>
  </si>
  <si>
    <t>Hospital-Based</t>
  </si>
  <si>
    <t>Patient Volume</t>
  </si>
  <si>
    <t>From your chosen 90-day period, enter the data below</t>
  </si>
  <si>
    <t>Results</t>
  </si>
  <si>
    <t>EHR Incentive Program Eligibility</t>
  </si>
  <si>
    <t>Section 2 - System Calculates Encounters</t>
  </si>
  <si>
    <t>Section 3 - System Calculates Eligibility</t>
  </si>
  <si>
    <t>Section 1 - Provider Completes to Determine Eligibility</t>
  </si>
  <si>
    <t>Calculations</t>
  </si>
  <si>
    <t>-------------  Optional  -------------</t>
  </si>
  <si>
    <t>California Medicaid Patient Encounters</t>
  </si>
  <si>
    <t>Colorado Medicaid Patient Encounters</t>
  </si>
  <si>
    <t>New Mexico Medicaid Patient Encounters</t>
  </si>
  <si>
    <t>Nevada Medicaid Patient Encounters</t>
  </si>
  <si>
    <t>Utah Medicaid Patient Encounters</t>
  </si>
  <si>
    <t>Eligibility Worksheet Instructions</t>
  </si>
  <si>
    <t>Start Here!</t>
  </si>
  <si>
    <t>Overview</t>
  </si>
  <si>
    <t>Instructions</t>
  </si>
  <si>
    <t>Before Getting Started</t>
  </si>
  <si>
    <t>Reference Items Needed:</t>
  </si>
  <si>
    <t>1.</t>
  </si>
  <si>
    <t>2.</t>
  </si>
  <si>
    <t>3.</t>
  </si>
  <si>
    <t>4.</t>
  </si>
  <si>
    <t>Tab</t>
  </si>
  <si>
    <t>Worksheet</t>
  </si>
  <si>
    <t>Description of Form</t>
  </si>
  <si>
    <t>A</t>
  </si>
  <si>
    <t>Complete Worksheet A</t>
  </si>
  <si>
    <t>B</t>
  </si>
  <si>
    <t>Complete Worksheet B</t>
  </si>
  <si>
    <t>The calculations in this workbook are an estimate and are not a guarantee of payment.  AHCCCS reserves the right to change any calculation anytime.</t>
  </si>
  <si>
    <t>Eligible Professionals</t>
  </si>
  <si>
    <t>Eligible Professionals must use data from their provider database.</t>
  </si>
  <si>
    <t>EP Payment Amount</t>
  </si>
  <si>
    <t>EP with 30% PV</t>
  </si>
  <si>
    <t>Pediatrician with 30% PV</t>
  </si>
  <si>
    <t>Year 1</t>
  </si>
  <si>
    <t>Year 2</t>
  </si>
  <si>
    <t>Year 3</t>
  </si>
  <si>
    <t>Year 4</t>
  </si>
  <si>
    <t>Year 5</t>
  </si>
  <si>
    <t>Year 6</t>
  </si>
  <si>
    <t>Calendar Year</t>
  </si>
  <si>
    <t>AIU</t>
  </si>
  <si>
    <t>MU</t>
  </si>
  <si>
    <t>Note:</t>
  </si>
  <si>
    <t>Calendar Year (CY) 2016 is the last year for Eligible Professionals to begin receiving EHR incentive payments.</t>
  </si>
  <si>
    <t>Information Regarding Payments</t>
  </si>
  <si>
    <t>Review Form Selection &amp; Navigate to Eligibility Worksheet Tab</t>
  </si>
  <si>
    <t>Payments</t>
  </si>
  <si>
    <t>C</t>
  </si>
  <si>
    <t>D</t>
  </si>
  <si>
    <t>Complete Worksheet C</t>
  </si>
  <si>
    <t>Complete Worksheet D</t>
  </si>
  <si>
    <t>This workbook is designed to assist Eligible Professionals in the data collection of information required to complete the eligibility components of the Arizona Medicaid EHR Incentive Program.  This will help you enter data into AHCCCS' EHR Electronic Provider Incentive Payment (ePIP) System.</t>
  </si>
  <si>
    <t>Medicaid EHR Reference Guide for Eligible Professionals</t>
  </si>
  <si>
    <t>Section 4 - Eligibility Results</t>
  </si>
  <si>
    <t>Pediatricians ONLY</t>
  </si>
  <si>
    <t>This worksheet will assist Eligible Professionals in determining if they meet their Patient Volume requirements.</t>
  </si>
  <si>
    <t>Patient Volume Methodology</t>
  </si>
  <si>
    <t>Medicaid Title XIX</t>
  </si>
  <si>
    <t>Patients Paying Below Cost</t>
  </si>
  <si>
    <t>FQHC/RHC Facility Patient Encounters</t>
  </si>
  <si>
    <t>Practice Predominantly Percentage</t>
  </si>
  <si>
    <t>5.</t>
  </si>
  <si>
    <t>6.</t>
  </si>
  <si>
    <t>Eligibility Worksheet A</t>
  </si>
  <si>
    <t>Eligibility Worksheet B</t>
  </si>
  <si>
    <t>Eligibility Worksheet C</t>
  </si>
  <si>
    <t>Eligibility Worksheet D</t>
  </si>
  <si>
    <r>
      <t xml:space="preserve">Medicaid Readiness Assessment Checklist for Eligible Professionals </t>
    </r>
    <r>
      <rPr>
        <i/>
        <sz val="9"/>
        <color indexed="18"/>
        <rFont val="Arial"/>
        <family val="2"/>
      </rPr>
      <t>(created by the Arizona Regional Extension Center)</t>
    </r>
  </si>
  <si>
    <r>
      <t xml:space="preserve">Medicaid Frequently Asked Questions for Eligible Professionals </t>
    </r>
    <r>
      <rPr>
        <i/>
        <sz val="9"/>
        <color indexed="18"/>
        <rFont val="Arial"/>
        <family val="2"/>
      </rPr>
      <t>(created by the Arizona Regional Extension Center)</t>
    </r>
  </si>
  <si>
    <t>Types of Forms</t>
  </si>
  <si>
    <t>From your chosen 6-month period, enter the data below</t>
  </si>
  <si>
    <t>---- Practice Predominantly ----</t>
  </si>
  <si>
    <t>7.</t>
  </si>
  <si>
    <t>Medicaid Patient Volume</t>
  </si>
  <si>
    <t>Patient Volume Elements</t>
  </si>
  <si>
    <t>Patient Volume Type</t>
  </si>
  <si>
    <t>Excludes Pediatricians</t>
  </si>
  <si>
    <t>Payment Year</t>
  </si>
  <si>
    <t>Pediatrician with 20% PV</t>
  </si>
  <si>
    <r>
      <t>Medicaid Patient Volume</t>
    </r>
    <r>
      <rPr>
        <sz val="7"/>
        <rFont val="Arial"/>
        <family val="2"/>
      </rPr>
      <t xml:space="preserve"> Non-Pediatrician Eligibility Worksheet to determine the EHR Incentive Program eligibility</t>
    </r>
  </si>
  <si>
    <r>
      <t>Medicaid Patient Volume</t>
    </r>
    <r>
      <rPr>
        <sz val="7"/>
        <rFont val="Arial"/>
        <family val="2"/>
      </rPr>
      <t xml:space="preserve"> </t>
    </r>
    <r>
      <rPr>
        <b/>
        <sz val="7"/>
        <color indexed="60"/>
        <rFont val="Arial"/>
        <family val="2"/>
      </rPr>
      <t>Pediatrician</t>
    </r>
    <r>
      <rPr>
        <sz val="7"/>
        <rFont val="Arial"/>
        <family val="2"/>
      </rPr>
      <t xml:space="preserve"> Eligibility Worksheet to determine the EHR Incentive Program eligibility</t>
    </r>
  </si>
  <si>
    <t>Attestation Year</t>
  </si>
  <si>
    <t>Total EHR Incentive Program Payment</t>
  </si>
  <si>
    <t>Determine your Patient Volume Methodology, either Individual or Aggregate</t>
  </si>
  <si>
    <t>Identification</t>
  </si>
  <si>
    <t>Provider</t>
  </si>
  <si>
    <t>Enter Medicaid Title XIX data for the 12-month period</t>
  </si>
  <si>
    <t>Total Medicaid Inpatient Hospital Patient Encounters</t>
  </si>
  <si>
    <t>Total Medicaid Emergency Department Patient Encounters</t>
  </si>
  <si>
    <t>Patient Volume Percentage</t>
  </si>
  <si>
    <t>Medicaid Hospital-Based Percentage</t>
  </si>
  <si>
    <t>Numerator</t>
  </si>
  <si>
    <t>Denominator</t>
  </si>
  <si>
    <t>Patient Volume Patient Encounters</t>
  </si>
  <si>
    <t>Note:  Includes Medicaid &amp; Non-Medicaid</t>
  </si>
  <si>
    <t>Medicaid Hospital-Based Patient Encounters</t>
  </si>
  <si>
    <t>8.</t>
  </si>
  <si>
    <t>Get the Patient Encounters for the 90-day Patient Volume reporting period from the prior calendar year</t>
  </si>
  <si>
    <r>
      <t xml:space="preserve">Get the Patient Encounters for the 12-month Hospital-Based reporting period from the prior calendar year </t>
    </r>
    <r>
      <rPr>
        <i/>
        <sz val="9"/>
        <color indexed="18"/>
        <rFont val="Arial"/>
        <family val="2"/>
      </rPr>
      <t>(applies only if Medicaid Patient Volume was selected)</t>
    </r>
  </si>
  <si>
    <t>Practice Predominantly Patient Encounters</t>
  </si>
  <si>
    <t>Needy Patient Volume</t>
  </si>
  <si>
    <r>
      <t xml:space="preserve">Determine your Patient Volume Type, either Medicaid Patient Volume </t>
    </r>
    <r>
      <rPr>
        <vertAlign val="subscript"/>
        <sz val="9"/>
        <color indexed="18"/>
        <rFont val="Arial"/>
        <family val="2"/>
      </rPr>
      <t>(All EPs)</t>
    </r>
    <r>
      <rPr>
        <sz val="9"/>
        <color indexed="18"/>
        <rFont val="Arial"/>
        <family val="2"/>
      </rPr>
      <t xml:space="preserve"> or Needy Patient Volume </t>
    </r>
    <r>
      <rPr>
        <vertAlign val="subscript"/>
        <sz val="9"/>
        <color indexed="18"/>
        <rFont val="Arial"/>
        <family val="2"/>
      </rPr>
      <t>(EPs in FQHC/RHC)</t>
    </r>
  </si>
  <si>
    <r>
      <t xml:space="preserve">Get the FQHC/RHC Facility Patient Encounters for the 6-month period from the prior calendar year  </t>
    </r>
    <r>
      <rPr>
        <i/>
        <sz val="9"/>
        <color indexed="18"/>
        <rFont val="Arial"/>
        <family val="2"/>
      </rPr>
      <t>(applies only if Needy Patient Volume type was selected)</t>
    </r>
  </si>
  <si>
    <r>
      <t>Needy Patient Volume</t>
    </r>
    <r>
      <rPr>
        <sz val="7"/>
        <rFont val="Arial"/>
        <family val="2"/>
      </rPr>
      <t xml:space="preserve"> Non-Pediatrician Eligibility Worksheet to determine the EHR Incentive Program eligibility</t>
    </r>
  </si>
  <si>
    <r>
      <t>Needy Patient Volume</t>
    </r>
    <r>
      <rPr>
        <b/>
        <sz val="7"/>
        <color indexed="56"/>
        <rFont val="Arial"/>
        <family val="2"/>
      </rPr>
      <t xml:space="preserve"> </t>
    </r>
    <r>
      <rPr>
        <b/>
        <sz val="7"/>
        <color indexed="60"/>
        <rFont val="Arial"/>
        <family val="2"/>
      </rPr>
      <t>Pediatrician</t>
    </r>
    <r>
      <rPr>
        <sz val="7"/>
        <rFont val="Arial"/>
        <family val="2"/>
      </rPr>
      <t xml:space="preserve"> Eligibility Worksheet to determine the EHR Incentive Program eligibility</t>
    </r>
  </si>
  <si>
    <t>Version 5.0</t>
  </si>
  <si>
    <t>Medicaid 
Title XIX</t>
  </si>
  <si>
    <t>Attestation Type</t>
  </si>
  <si>
    <t>Payment #</t>
  </si>
  <si>
    <t xml:space="preserve">The American Recovery and Reinvestment Act of 2009 (ARRA or Recovery Act) provides for EHR Incentive Program payments to eligible professionals (EPs) and eligible hospitals (EHs) including critical access hospitals (CAH) participating in Medicare and Medicaid programs as they demonstrate adoption, implementation, upgrade or meaningful use of certified electronic health record (EHR) technology.  </t>
  </si>
  <si>
    <t>Introduction</t>
  </si>
  <si>
    <t>Regulation</t>
  </si>
  <si>
    <t>Arizona Medicaid EHR Incentive Program</t>
  </si>
  <si>
    <t>Eligibility Face Sheet</t>
  </si>
  <si>
    <t>Provider Name</t>
  </si>
  <si>
    <r>
      <t xml:space="preserve">Calendar Year </t>
    </r>
    <r>
      <rPr>
        <i/>
        <sz val="7"/>
        <color rgb="FF616161"/>
        <rFont val="Arial"/>
        <family val="2"/>
      </rPr>
      <t>(YYYY)</t>
    </r>
  </si>
  <si>
    <t>AHCCCS Provider Number</t>
  </si>
  <si>
    <t>Arizona Needy Patient Encounters</t>
  </si>
  <si>
    <t>California Needy Patient Encounters</t>
  </si>
  <si>
    <t>Colorado Needy Patient Encounters</t>
  </si>
  <si>
    <t>New Mexico Needy Patient Encounters</t>
  </si>
  <si>
    <t>Nevada Needy Patient Encounters</t>
  </si>
  <si>
    <t>Utah Needy Patient Encounters</t>
  </si>
  <si>
    <t>Note:  Includes Needy &amp; Non-Needy</t>
  </si>
  <si>
    <t>CHIP
Title XXI</t>
  </si>
  <si>
    <t>Eligible Professional (EP) - EHR Electronic Provider Incentive Payment</t>
  </si>
  <si>
    <t>Provider Information</t>
  </si>
  <si>
    <r>
      <t xml:space="preserve">Total Patient Encounters </t>
    </r>
    <r>
      <rPr>
        <i/>
        <sz val="10"/>
        <rFont val="Arial"/>
        <family val="2"/>
      </rPr>
      <t>(all place of services)</t>
    </r>
  </si>
  <si>
    <t>Report All place of services</t>
  </si>
  <si>
    <r>
      <t xml:space="preserve">Total Medicaid Patient Encounters </t>
    </r>
    <r>
      <rPr>
        <i/>
        <sz val="10"/>
        <rFont val="Arial"/>
        <family val="2"/>
      </rPr>
      <t>(all place of services)</t>
    </r>
  </si>
  <si>
    <t>Out-of-State Medicaid Title XIX Patient Encounters:</t>
  </si>
  <si>
    <t>Note:  
Other state(s) are contacted only if their Medicaid Title XIX patient encounters are needed to meet the minimum patient volume.</t>
  </si>
  <si>
    <t>Out-of-State Needy Patient Encounters:</t>
  </si>
  <si>
    <t>Note:  Other state(s) are contacted only if their Needy patient encounters are needed to meet the minimum patient volume.</t>
  </si>
  <si>
    <r>
      <t xml:space="preserve">Total Patient Encounters </t>
    </r>
    <r>
      <rPr>
        <i/>
        <sz val="10"/>
        <rFont val="Arial"/>
        <family val="2"/>
      </rPr>
      <t>(inside &amp; outside FQHC/RHC)</t>
    </r>
  </si>
  <si>
    <t>Medicaid Title XIX only</t>
  </si>
  <si>
    <t>Numerator (IP)</t>
  </si>
  <si>
    <t>Numerator (ED)</t>
  </si>
  <si>
    <r>
      <t xml:space="preserve">Medicaid Hospital-Based Patient Encounters </t>
    </r>
    <r>
      <rPr>
        <i/>
        <sz val="10"/>
        <rFont val="Arial"/>
        <family val="2"/>
      </rPr>
      <t>(12-month)</t>
    </r>
  </si>
  <si>
    <r>
      <t>Patient Volume Patient Encounters</t>
    </r>
    <r>
      <rPr>
        <i/>
        <sz val="10"/>
        <rFont val="Arial"/>
        <family val="2"/>
      </rPr>
      <t xml:space="preserve"> (90-day)</t>
    </r>
  </si>
  <si>
    <r>
      <t xml:space="preserve">Patient Volume Patient Encounters </t>
    </r>
    <r>
      <rPr>
        <i/>
        <sz val="10"/>
        <rFont val="Arial"/>
        <family val="2"/>
      </rPr>
      <t>(90-day)</t>
    </r>
  </si>
  <si>
    <r>
      <t xml:space="preserve">Practice Predominantly Patient Encounters </t>
    </r>
    <r>
      <rPr>
        <i/>
        <sz val="10"/>
        <rFont val="Arial"/>
        <family val="2"/>
      </rPr>
      <t>(6-month)</t>
    </r>
  </si>
  <si>
    <r>
      <t xml:space="preserve">Practice Predominantly Reporting Period </t>
    </r>
    <r>
      <rPr>
        <i/>
        <sz val="10"/>
        <rFont val="Arial"/>
        <family val="2"/>
      </rPr>
      <t>(6-month)</t>
    </r>
  </si>
  <si>
    <r>
      <t xml:space="preserve">Hospital-Based Reporting Period </t>
    </r>
    <r>
      <rPr>
        <i/>
        <sz val="10"/>
        <rFont val="Arial"/>
        <family val="2"/>
      </rPr>
      <t>(12-month)</t>
    </r>
  </si>
  <si>
    <r>
      <t>Patient Volume Reporting Period</t>
    </r>
    <r>
      <rPr>
        <i/>
        <sz val="10"/>
        <rFont val="Arial"/>
        <family val="2"/>
      </rPr>
      <t xml:space="preserve"> (90-day)</t>
    </r>
  </si>
  <si>
    <r>
      <t xml:space="preserve">Patient Volume Reporting Period </t>
    </r>
    <r>
      <rPr>
        <i/>
        <sz val="10"/>
        <rFont val="Arial"/>
        <family val="2"/>
      </rPr>
      <t>(90-day)</t>
    </r>
  </si>
  <si>
    <t xml:space="preserve">Calculated as the Sum of Medicaid Title XIX, CHIP Title XXI, 'Patients Paying Below Cost' for reported STATES (all place of services).
TIPS:
Numerator cannot be greater than the Denominator
</t>
  </si>
  <si>
    <t>Select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</si>
</sst>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0%"/>
    <numFmt numFmtId="165" formatCode="m/d/yyyy;@"/>
    <numFmt numFmtId="166" formatCode="&quot;$&quot;#,##0"/>
    <numFmt numFmtId="167" formatCode="000000"/>
  </numFmts>
  <fonts count="61" x14ac:knownFonts="1">
    <font>
      <sz val="10"/>
      <name val="Arial"/>
    </font>
    <font>
      <sz val="10"/>
      <name val="Arial"/>
      <family val="2"/>
    </font>
    <font>
      <sz val="8"/>
      <name val="Arial"/>
      <family val="2"/>
    </font>
    <font>
      <sz val="9"/>
      <name val="Arial"/>
      <family val="2"/>
    </font>
    <font>
      <sz val="12"/>
      <name val="Arial"/>
      <family val="2"/>
    </font>
    <font>
      <u/>
      <sz val="10"/>
      <name val="Arial"/>
      <family val="2"/>
    </font>
    <font>
      <b/>
      <sz val="10"/>
      <name val="Arial"/>
      <family val="2"/>
    </font>
    <font>
      <b/>
      <sz val="8"/>
      <name val="Arial"/>
      <family val="2"/>
    </font>
    <font>
      <b/>
      <i/>
      <sz val="10"/>
      <color indexed="8"/>
      <name val="Arial"/>
      <family val="2"/>
    </font>
    <font>
      <b/>
      <sz val="10"/>
      <color indexed="8"/>
      <name val="Arial"/>
      <family val="2"/>
    </font>
    <font>
      <sz val="10"/>
      <name val="Arial"/>
      <family val="2"/>
    </font>
    <font>
      <b/>
      <sz val="12"/>
      <color indexed="8"/>
      <name val="Arial"/>
      <family val="2"/>
    </font>
    <font>
      <b/>
      <sz val="8"/>
      <color indexed="8"/>
      <name val="Arial"/>
      <family val="2"/>
    </font>
    <font>
      <b/>
      <sz val="10"/>
      <color indexed="9"/>
      <name val="Arial"/>
      <family val="2"/>
    </font>
    <font>
      <sz val="10"/>
      <color indexed="9"/>
      <name val="Arial"/>
      <family val="2"/>
    </font>
    <font>
      <b/>
      <sz val="8"/>
      <color indexed="9"/>
      <name val="Arial"/>
      <family val="2"/>
    </font>
    <font>
      <b/>
      <sz val="9"/>
      <color indexed="9"/>
      <name val="Arial"/>
      <family val="2"/>
    </font>
    <font>
      <sz val="10"/>
      <color indexed="9"/>
      <name val="Arial"/>
      <family val="2"/>
    </font>
    <font>
      <b/>
      <sz val="10"/>
      <color indexed="24"/>
      <name val="Arial"/>
      <family val="2"/>
    </font>
    <font>
      <b/>
      <i/>
      <sz val="10"/>
      <color indexed="24"/>
      <name val="Arial"/>
      <family val="2"/>
    </font>
    <font>
      <i/>
      <sz val="10"/>
      <color indexed="18"/>
      <name val="Arial"/>
      <family val="2"/>
    </font>
    <font>
      <b/>
      <i/>
      <sz val="8"/>
      <color indexed="24"/>
      <name val="Arial"/>
      <family val="2"/>
    </font>
    <font>
      <b/>
      <sz val="8"/>
      <color indexed="24"/>
      <name val="Arial"/>
      <family val="2"/>
    </font>
    <font>
      <b/>
      <sz val="9"/>
      <name val="Arial"/>
      <family val="2"/>
    </font>
    <font>
      <b/>
      <sz val="9"/>
      <color indexed="24"/>
      <name val="Arial"/>
      <family val="2"/>
    </font>
    <font>
      <b/>
      <sz val="12"/>
      <color indexed="32"/>
      <name val="Arial"/>
      <family val="2"/>
    </font>
    <font>
      <sz val="9"/>
      <color indexed="18"/>
      <name val="Arial"/>
      <family val="2"/>
    </font>
    <font>
      <sz val="7"/>
      <name val="Arial"/>
      <family val="2"/>
    </font>
    <font>
      <b/>
      <i/>
      <sz val="7"/>
      <color indexed="24"/>
      <name val="Arial"/>
      <family val="2"/>
    </font>
    <font>
      <b/>
      <sz val="7"/>
      <color indexed="9"/>
      <name val="Arial"/>
      <family val="2"/>
    </font>
    <font>
      <b/>
      <sz val="7"/>
      <color indexed="31"/>
      <name val="Arial"/>
      <family val="2"/>
    </font>
    <font>
      <b/>
      <sz val="8"/>
      <color indexed="31"/>
      <name val="Arial"/>
      <family val="2"/>
    </font>
    <font>
      <b/>
      <sz val="8"/>
      <color indexed="24"/>
      <name val="Arial"/>
      <family val="2"/>
    </font>
    <font>
      <sz val="10"/>
      <color indexed="24"/>
      <name val="Arial"/>
      <family val="2"/>
    </font>
    <font>
      <sz val="8"/>
      <color indexed="24"/>
      <name val="Arial"/>
      <family val="2"/>
    </font>
    <font>
      <b/>
      <i/>
      <sz val="8"/>
      <color indexed="24"/>
      <name val="Arial"/>
      <family val="2"/>
    </font>
    <font>
      <b/>
      <sz val="7"/>
      <color indexed="16"/>
      <name val="Arial"/>
      <family val="2"/>
    </font>
    <font>
      <b/>
      <i/>
      <sz val="7"/>
      <color indexed="16"/>
      <name val="Arial"/>
      <family val="2"/>
    </font>
    <font>
      <b/>
      <sz val="10"/>
      <color indexed="24"/>
      <name val="Arial"/>
      <family val="2"/>
    </font>
    <font>
      <b/>
      <sz val="9"/>
      <color indexed="24"/>
      <name val="Arial"/>
      <family val="2"/>
    </font>
    <font>
      <b/>
      <i/>
      <sz val="7"/>
      <color indexed="24"/>
      <name val="Arial"/>
      <family val="2"/>
    </font>
    <font>
      <i/>
      <sz val="9"/>
      <color indexed="18"/>
      <name val="Arial"/>
      <family val="2"/>
    </font>
    <font>
      <sz val="8"/>
      <color indexed="8"/>
      <name val="Arial"/>
      <family val="2"/>
    </font>
    <font>
      <b/>
      <sz val="7"/>
      <color indexed="24"/>
      <name val="Arial"/>
      <family val="2"/>
    </font>
    <font>
      <b/>
      <sz val="7"/>
      <color indexed="8"/>
      <name val="Arial"/>
      <family val="2"/>
    </font>
    <font>
      <b/>
      <sz val="6.5"/>
      <color indexed="8"/>
      <name val="Arial"/>
      <family val="2"/>
    </font>
    <font>
      <b/>
      <sz val="7"/>
      <color indexed="56"/>
      <name val="Arial"/>
      <family val="2"/>
    </font>
    <font>
      <b/>
      <sz val="7"/>
      <color indexed="60"/>
      <name val="Arial"/>
      <family val="2"/>
    </font>
    <font>
      <vertAlign val="subscript"/>
      <sz val="9"/>
      <color indexed="18"/>
      <name val="Arial"/>
      <family val="2"/>
    </font>
    <font>
      <sz val="5"/>
      <color indexed="8"/>
      <name val="Arial"/>
      <family val="2"/>
    </font>
    <font>
      <sz val="8"/>
      <name val="Arial"/>
      <family val="2"/>
    </font>
    <font>
      <b/>
      <sz val="8"/>
      <color rgb="FFFF0000"/>
      <name val="Arial"/>
      <family val="2"/>
    </font>
    <font>
      <b/>
      <sz val="12"/>
      <color rgb="FFE00000"/>
      <name val="Arial"/>
      <family val="2"/>
    </font>
    <font>
      <b/>
      <sz val="10"/>
      <color rgb="FFFF0000"/>
      <name val="Arial"/>
      <family val="2"/>
    </font>
    <font>
      <b/>
      <sz val="8"/>
      <color rgb="FF616161"/>
      <name val="Arial"/>
      <family val="2"/>
    </font>
    <font>
      <i/>
      <sz val="7"/>
      <color rgb="FF616161"/>
      <name val="Arial"/>
      <family val="2"/>
    </font>
    <font>
      <b/>
      <sz val="16"/>
      <color rgb="FFFF0000"/>
      <name val="Arial"/>
      <family val="2"/>
    </font>
    <font>
      <b/>
      <sz val="16"/>
      <color rgb="FF002060"/>
      <name val="Arial"/>
      <family val="2"/>
    </font>
    <font>
      <i/>
      <sz val="10"/>
      <name val="Arial"/>
      <family val="2"/>
    </font>
    <font>
      <b/>
      <sz val="5.9"/>
      <color rgb="FFFF0000"/>
      <name val="Arial"/>
      <family val="2"/>
    </font>
    <font>
      <b/>
      <sz val="6"/>
      <color indexed="24"/>
      <name val="Arial"/>
      <family val="2"/>
    </font>
  </fonts>
  <fills count="13">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31"/>
        <bgColor indexed="64"/>
      </patternFill>
    </fill>
    <fill>
      <patternFill patternType="solid">
        <fgColor indexed="63"/>
        <bgColor indexed="64"/>
      </patternFill>
    </fill>
    <fill>
      <patternFill patternType="solid">
        <fgColor indexed="44"/>
        <bgColor indexed="64"/>
      </patternFill>
    </fill>
    <fill>
      <patternFill patternType="solid">
        <fgColor indexed="8"/>
        <bgColor indexed="64"/>
      </patternFill>
    </fill>
    <fill>
      <patternFill patternType="solid">
        <fgColor rgb="FFF0F0F0"/>
        <bgColor indexed="64"/>
      </patternFill>
    </fill>
    <fill>
      <patternFill patternType="solid">
        <fgColor theme="0"/>
        <bgColor indexed="64"/>
      </patternFill>
    </fill>
    <fill>
      <patternFill patternType="solid">
        <fgColor rgb="FF2D80B9"/>
        <bgColor indexed="64"/>
      </patternFill>
    </fill>
    <fill>
      <patternFill patternType="solid">
        <fgColor theme="4" tint="-0.499984740745262"/>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bottom style="medium">
        <color indexed="64"/>
      </bottom>
      <diagonal/>
    </border>
    <border>
      <left/>
      <right/>
      <top/>
      <bottom style="medium">
        <color auto="1"/>
      </bottom>
      <diagonal/>
    </border>
    <border>
      <left style="thick">
        <color indexed="64"/>
      </left>
      <right/>
      <top/>
      <bottom style="medium">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3">
    <xf numFmtId="0" fontId="0" fillId="0" borderId="0"/>
    <xf numFmtId="44" fontId="1" fillId="0" borderId="0" applyFont="0" applyFill="0" applyBorder="0" applyAlignment="0" applyProtection="0"/>
    <xf numFmtId="0" fontId="1" fillId="0" borderId="0"/>
  </cellStyleXfs>
  <cellXfs count="227">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right"/>
    </xf>
    <xf numFmtId="0" fontId="4" fillId="2" borderId="0" xfId="0" applyFont="1" applyFill="1"/>
    <xf numFmtId="0" fontId="0" fillId="2" borderId="0" xfId="0" applyFill="1" applyProtection="1"/>
    <xf numFmtId="0" fontId="0" fillId="2" borderId="0" xfId="0" applyFill="1" applyAlignment="1" applyProtection="1">
      <alignment horizontal="center"/>
    </xf>
    <xf numFmtId="0" fontId="0" fillId="2" borderId="0" xfId="0" applyFill="1" applyAlignment="1">
      <alignment horizontal="left"/>
    </xf>
    <xf numFmtId="0" fontId="5" fillId="2" borderId="0" xfId="0" applyFont="1" applyFill="1" applyProtection="1"/>
    <xf numFmtId="0" fontId="3" fillId="2" borderId="0" xfId="0" applyFont="1" applyFill="1" applyBorder="1" applyAlignment="1" applyProtection="1">
      <alignment horizontal="center"/>
    </xf>
    <xf numFmtId="0" fontId="0" fillId="2" borderId="0" xfId="0" applyFill="1" applyAlignment="1">
      <alignment horizontal="center" vertical="center"/>
    </xf>
    <xf numFmtId="0" fontId="0" fillId="2" borderId="0" xfId="0" applyFill="1" applyAlignment="1" applyProtection="1">
      <alignment horizontal="center" vertical="center"/>
    </xf>
    <xf numFmtId="0" fontId="0" fillId="2" borderId="0" xfId="0" applyFill="1" applyAlignment="1">
      <alignment horizontal="left" vertical="center"/>
    </xf>
    <xf numFmtId="0" fontId="9" fillId="2" borderId="0" xfId="0" applyFont="1" applyFill="1" applyAlignment="1">
      <alignment horizontal="right"/>
    </xf>
    <xf numFmtId="0" fontId="11" fillId="2" borderId="0" xfId="0" applyFont="1" applyFill="1"/>
    <xf numFmtId="0" fontId="9" fillId="2" borderId="0" xfId="0" applyFont="1" applyFill="1"/>
    <xf numFmtId="0" fontId="9" fillId="2" borderId="0" xfId="0" applyFont="1" applyFill="1" applyAlignment="1">
      <alignment horizontal="center"/>
    </xf>
    <xf numFmtId="0" fontId="8" fillId="2" borderId="0" xfId="0" applyFont="1" applyFill="1" applyAlignment="1">
      <alignment horizontal="center"/>
    </xf>
    <xf numFmtId="0" fontId="6" fillId="2" borderId="0" xfId="0" applyFont="1" applyFill="1" applyAlignment="1" applyProtection="1">
      <alignment horizontal="left" vertical="center"/>
    </xf>
    <xf numFmtId="0" fontId="10" fillId="2" borderId="0" xfId="0" applyFont="1" applyFill="1" applyAlignment="1" applyProtection="1">
      <alignment horizontal="left" vertical="center"/>
    </xf>
    <xf numFmtId="0" fontId="14" fillId="2" borderId="0" xfId="0" applyFont="1" applyFill="1"/>
    <xf numFmtId="0" fontId="18" fillId="2" borderId="0" xfId="0" applyFont="1" applyFill="1"/>
    <xf numFmtId="0" fontId="19" fillId="2" borderId="0" xfId="0" applyFont="1" applyFill="1" applyAlignment="1">
      <alignment horizontal="right"/>
    </xf>
    <xf numFmtId="0" fontId="20" fillId="2" borderId="0" xfId="0" applyFont="1" applyFill="1" applyAlignment="1">
      <alignment horizontal="right"/>
    </xf>
    <xf numFmtId="0" fontId="7" fillId="2" borderId="0" xfId="0" applyFont="1" applyFill="1" applyAlignment="1" applyProtection="1">
      <alignment horizontal="center" vertical="center"/>
    </xf>
    <xf numFmtId="3" fontId="0" fillId="2" borderId="0" xfId="0" applyNumberFormat="1" applyFill="1" applyAlignment="1" applyProtection="1">
      <alignment horizontal="center" vertical="center"/>
    </xf>
    <xf numFmtId="0" fontId="0" fillId="3" borderId="0" xfId="0" applyFill="1" applyAlignment="1" applyProtection="1">
      <alignment horizontal="left" vertical="center"/>
    </xf>
    <xf numFmtId="0" fontId="0" fillId="2" borderId="0" xfId="0" applyFill="1" applyAlignment="1" applyProtection="1">
      <alignment horizontal="left" vertical="center"/>
    </xf>
    <xf numFmtId="0" fontId="10" fillId="3" borderId="0" xfId="0" applyFont="1" applyFill="1" applyAlignment="1" applyProtection="1">
      <alignment horizontal="left" vertical="center"/>
    </xf>
    <xf numFmtId="0" fontId="0" fillId="2" borderId="0" xfId="0" applyFill="1" applyBorder="1" applyProtection="1"/>
    <xf numFmtId="0" fontId="2" fillId="2" borderId="0" xfId="0" applyFont="1" applyFill="1" applyAlignment="1" applyProtection="1">
      <alignment horizontal="center"/>
    </xf>
    <xf numFmtId="0" fontId="0" fillId="2" borderId="0" xfId="0" applyFill="1" applyBorder="1" applyAlignment="1" applyProtection="1">
      <alignment horizontal="center"/>
    </xf>
    <xf numFmtId="3" fontId="10" fillId="2" borderId="0" xfId="0" applyNumberFormat="1" applyFont="1" applyFill="1" applyBorder="1" applyAlignment="1" applyProtection="1">
      <alignment horizontal="center" vertical="center"/>
    </xf>
    <xf numFmtId="0" fontId="22" fillId="2" borderId="0" xfId="0" applyFont="1" applyFill="1" applyAlignment="1" applyProtection="1">
      <alignment horizontal="center"/>
    </xf>
    <xf numFmtId="0" fontId="21" fillId="2" borderId="0" xfId="0" applyFont="1" applyFill="1" applyAlignment="1" applyProtection="1">
      <alignment horizontal="center" vertical="center"/>
    </xf>
    <xf numFmtId="3" fontId="1" fillId="3" borderId="1" xfId="0" applyNumberFormat="1" applyFont="1" applyFill="1" applyBorder="1" applyAlignment="1" applyProtection="1">
      <alignment horizontal="center" vertical="center" shrinkToFit="1"/>
      <protection locked="0"/>
    </xf>
    <xf numFmtId="3" fontId="10" fillId="3" borderId="1" xfId="0" applyNumberFormat="1" applyFont="1" applyFill="1" applyBorder="1" applyAlignment="1" applyProtection="1">
      <alignment horizontal="center" vertical="center" shrinkToFit="1"/>
      <protection locked="0"/>
    </xf>
    <xf numFmtId="3" fontId="9" fillId="0" borderId="1" xfId="0" applyNumberFormat="1" applyFont="1" applyFill="1" applyBorder="1" applyAlignment="1" applyProtection="1">
      <alignment horizontal="center" vertical="center" shrinkToFit="1"/>
    </xf>
    <xf numFmtId="164" fontId="9" fillId="0" borderId="1" xfId="0" applyNumberFormat="1" applyFont="1" applyFill="1" applyBorder="1" applyAlignment="1" applyProtection="1">
      <alignment horizontal="center" vertical="center" shrinkToFit="1"/>
    </xf>
    <xf numFmtId="165" fontId="10" fillId="3" borderId="1" xfId="0" applyNumberFormat="1" applyFont="1" applyFill="1" applyBorder="1" applyAlignment="1" applyProtection="1">
      <alignment horizontal="center" vertical="center" shrinkToFit="1"/>
      <protection locked="0"/>
    </xf>
    <xf numFmtId="0" fontId="23" fillId="2" borderId="0" xfId="0" applyFont="1" applyFill="1" applyAlignment="1">
      <alignment horizontal="center" vertical="center"/>
    </xf>
    <xf numFmtId="0" fontId="24" fillId="2" borderId="0" xfId="0" applyFont="1" applyFill="1" applyAlignment="1">
      <alignment horizontal="center" vertical="center"/>
    </xf>
    <xf numFmtId="49" fontId="26" fillId="2" borderId="0" xfId="0" applyNumberFormat="1" applyFont="1" applyFill="1" applyAlignment="1">
      <alignment horizontal="center" vertical="center"/>
    </xf>
    <xf numFmtId="0" fontId="26" fillId="2" borderId="0" xfId="0" applyFont="1" applyFill="1" applyAlignment="1">
      <alignment horizontal="left" vertical="center"/>
    </xf>
    <xf numFmtId="0" fontId="3" fillId="2" borderId="0" xfId="0" applyFont="1" applyFill="1" applyAlignment="1">
      <alignment horizontal="right" vertical="center"/>
    </xf>
    <xf numFmtId="49" fontId="26" fillId="2" borderId="0" xfId="0" quotePrefix="1" applyNumberFormat="1" applyFont="1" applyFill="1" applyAlignment="1">
      <alignment horizontal="center" vertical="center"/>
    </xf>
    <xf numFmtId="0" fontId="2" fillId="2" borderId="0" xfId="0" applyFont="1" applyFill="1" applyAlignment="1">
      <alignment horizontal="center"/>
    </xf>
    <xf numFmtId="0" fontId="0" fillId="2" borderId="0" xfId="0" applyFill="1" applyBorder="1"/>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8" fillId="2" borderId="0" xfId="0" applyFont="1" applyFill="1" applyAlignment="1">
      <alignment horizontal="left" vertical="center"/>
    </xf>
    <xf numFmtId="0" fontId="6" fillId="2" borderId="0" xfId="0" applyFont="1" applyFill="1" applyAlignment="1">
      <alignment horizontal="center"/>
    </xf>
    <xf numFmtId="0" fontId="9" fillId="2" borderId="0" xfId="0" applyFont="1" applyFill="1" applyAlignment="1">
      <alignment horizontal="left"/>
    </xf>
    <xf numFmtId="0" fontId="27" fillId="4" borderId="4" xfId="0" applyFont="1" applyFill="1" applyBorder="1" applyAlignment="1">
      <alignment horizontal="center"/>
    </xf>
    <xf numFmtId="166" fontId="27" fillId="4" borderId="5" xfId="1" applyNumberFormat="1" applyFont="1" applyFill="1" applyBorder="1" applyAlignment="1">
      <alignment horizontal="center"/>
    </xf>
    <xf numFmtId="0" fontId="27" fillId="6" borderId="4" xfId="0" applyFont="1" applyFill="1" applyBorder="1" applyAlignment="1">
      <alignment horizontal="center"/>
    </xf>
    <xf numFmtId="166" fontId="27" fillId="6" borderId="5" xfId="1" applyNumberFormat="1" applyFont="1" applyFill="1" applyBorder="1" applyAlignment="1">
      <alignment horizontal="center"/>
    </xf>
    <xf numFmtId="0" fontId="2" fillId="2" borderId="6" xfId="0" applyFont="1" applyFill="1" applyBorder="1" applyAlignment="1">
      <alignment horizontal="center"/>
    </xf>
    <xf numFmtId="0" fontId="28" fillId="2" borderId="0" xfId="0" applyFont="1" applyFill="1" applyAlignment="1">
      <alignment horizontal="right" vertical="center"/>
    </xf>
    <xf numFmtId="0" fontId="32" fillId="2" borderId="0" xfId="0" applyFont="1" applyFill="1" applyBorder="1" applyAlignment="1" applyProtection="1">
      <alignment horizontal="center" vertical="center"/>
    </xf>
    <xf numFmtId="0" fontId="33" fillId="2" borderId="0" xfId="0" applyFont="1" applyFill="1" applyAlignment="1" applyProtection="1"/>
    <xf numFmtId="0" fontId="34" fillId="2" borderId="0" xfId="0" applyFont="1" applyFill="1" applyAlignment="1" applyProtection="1">
      <alignment horizontal="center" vertical="center" shrinkToFit="1"/>
    </xf>
    <xf numFmtId="0" fontId="34" fillId="2" borderId="0" xfId="0" applyFont="1" applyFill="1" applyAlignment="1">
      <alignment horizontal="center" vertical="center" shrinkToFit="1"/>
    </xf>
    <xf numFmtId="0" fontId="34" fillId="2" borderId="0" xfId="0" applyFont="1" applyFill="1" applyAlignment="1">
      <alignment shrinkToFit="1"/>
    </xf>
    <xf numFmtId="0" fontId="33" fillId="2" borderId="0" xfId="0" applyFont="1" applyFill="1" applyAlignment="1" applyProtection="1">
      <alignment horizontal="center" vertical="center"/>
    </xf>
    <xf numFmtId="49" fontId="1" fillId="3" borderId="1" xfId="0" applyNumberFormat="1" applyFont="1" applyFill="1" applyBorder="1" applyAlignment="1" applyProtection="1">
      <alignment horizontal="center" vertical="center" shrinkToFit="1"/>
      <protection locked="0"/>
    </xf>
    <xf numFmtId="0" fontId="36" fillId="2" borderId="0" xfId="0" applyFont="1" applyFill="1" applyAlignment="1">
      <alignment horizontal="center" vertical="center" wrapText="1"/>
    </xf>
    <xf numFmtId="0" fontId="37" fillId="2" borderId="0" xfId="0" applyFont="1" applyFill="1" applyAlignment="1">
      <alignment vertical="center" wrapText="1"/>
    </xf>
    <xf numFmtId="0" fontId="36" fillId="2" borderId="0" xfId="0" applyFont="1" applyFill="1" applyAlignment="1">
      <alignment vertical="center" wrapText="1"/>
    </xf>
    <xf numFmtId="0" fontId="38" fillId="2" borderId="0" xfId="0" applyFont="1" applyFill="1"/>
    <xf numFmtId="0" fontId="40" fillId="2" borderId="0" xfId="0" applyFont="1" applyFill="1" applyAlignment="1">
      <alignment horizontal="right" vertical="center"/>
    </xf>
    <xf numFmtId="0" fontId="40" fillId="2" borderId="0" xfId="0" applyFont="1" applyFill="1" applyAlignment="1">
      <alignment horizontal="left" vertical="center"/>
    </xf>
    <xf numFmtId="0" fontId="42" fillId="2" borderId="0" xfId="0" applyFont="1" applyFill="1" applyAlignment="1">
      <alignment horizontal="right"/>
    </xf>
    <xf numFmtId="0" fontId="21" fillId="2" borderId="0" xfId="0" applyFont="1" applyFill="1" applyAlignment="1" applyProtection="1">
      <alignment horizontal="left"/>
    </xf>
    <xf numFmtId="0" fontId="35" fillId="2" borderId="0" xfId="0" applyFont="1" applyFill="1" applyAlignment="1" applyProtection="1">
      <alignment horizontal="left" wrapText="1"/>
    </xf>
    <xf numFmtId="0" fontId="36" fillId="2" borderId="0" xfId="0" applyFont="1" applyFill="1" applyAlignment="1" applyProtection="1">
      <alignment horizontal="center" vertical="center" wrapText="1"/>
    </xf>
    <xf numFmtId="0" fontId="35"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horizontal="center" vertical="center"/>
    </xf>
    <xf numFmtId="0" fontId="2" fillId="2" borderId="0" xfId="0" applyFont="1" applyFill="1"/>
    <xf numFmtId="0" fontId="44" fillId="2" borderId="0" xfId="0" applyFont="1" applyFill="1" applyBorder="1" applyAlignment="1" applyProtection="1">
      <alignment horizontal="center" wrapText="1" shrinkToFit="1"/>
    </xf>
    <xf numFmtId="0" fontId="44" fillId="2" borderId="0" xfId="0" applyFont="1" applyFill="1" applyBorder="1" applyAlignment="1" applyProtection="1">
      <alignment horizontal="center" wrapText="1"/>
    </xf>
    <xf numFmtId="0" fontId="49" fillId="2" borderId="0" xfId="0" applyFont="1" applyFill="1" applyAlignment="1">
      <alignment horizontal="right"/>
    </xf>
    <xf numFmtId="0" fontId="7" fillId="6" borderId="0" xfId="0" applyFont="1" applyFill="1" applyAlignment="1">
      <alignment horizontal="right"/>
    </xf>
    <xf numFmtId="0" fontId="12" fillId="2" borderId="0" xfId="0" applyFont="1" applyFill="1" applyAlignment="1">
      <alignment horizontal="right" vertical="center" textRotation="90"/>
    </xf>
    <xf numFmtId="0" fontId="21" fillId="2" borderId="0" xfId="0" applyFont="1" applyFill="1" applyAlignment="1" applyProtection="1">
      <alignment horizontal="left" wrapText="1"/>
    </xf>
    <xf numFmtId="0" fontId="32" fillId="2" borderId="9" xfId="0" applyFont="1" applyFill="1" applyBorder="1" applyAlignment="1" applyProtection="1">
      <alignment vertical="center" shrinkToFit="1"/>
    </xf>
    <xf numFmtId="0" fontId="22" fillId="2" borderId="0" xfId="0" applyFont="1" applyFill="1" applyAlignment="1" applyProtection="1">
      <alignment vertical="center" shrinkToFit="1"/>
    </xf>
    <xf numFmtId="0" fontId="51" fillId="2" borderId="0" xfId="0" applyFont="1" applyFill="1" applyBorder="1" applyAlignment="1">
      <alignment horizontal="center" vertical="center"/>
    </xf>
    <xf numFmtId="0" fontId="52" fillId="8" borderId="0" xfId="0" applyFont="1" applyFill="1" applyAlignment="1" applyProtection="1">
      <alignment horizontal="center" vertical="distributed" wrapText="1"/>
    </xf>
    <xf numFmtId="3" fontId="42" fillId="2" borderId="0" xfId="0" applyNumberFormat="1" applyFont="1" applyFill="1" applyAlignment="1" applyProtection="1">
      <alignment horizontal="center" vertical="top"/>
    </xf>
    <xf numFmtId="0" fontId="43" fillId="2" borderId="9" xfId="0" applyFont="1" applyFill="1" applyBorder="1" applyAlignment="1" applyProtection="1">
      <alignment vertical="center" wrapText="1"/>
    </xf>
    <xf numFmtId="0" fontId="26" fillId="2" borderId="0" xfId="0" applyFont="1" applyFill="1" applyAlignment="1">
      <alignment vertical="center" wrapText="1"/>
    </xf>
    <xf numFmtId="0" fontId="22" fillId="2" borderId="9" xfId="0" applyFont="1" applyFill="1" applyBorder="1" applyAlignment="1" applyProtection="1">
      <alignment vertical="center" shrinkToFit="1"/>
    </xf>
    <xf numFmtId="0" fontId="13" fillId="5" borderId="0" xfId="0" applyFont="1" applyFill="1" applyAlignment="1">
      <alignment horizontal="center" vertical="center" textRotation="90"/>
    </xf>
    <xf numFmtId="0" fontId="0" fillId="2" borderId="0" xfId="0" applyFill="1" applyAlignment="1">
      <alignment horizontal="center"/>
    </xf>
    <xf numFmtId="0" fontId="12" fillId="2" borderId="0" xfId="0" applyFont="1" applyFill="1" applyAlignment="1">
      <alignment horizontal="right" vertical="center" textRotation="90" shrinkToFit="1"/>
    </xf>
    <xf numFmtId="0" fontId="45" fillId="2" borderId="0" xfId="0" applyFont="1" applyFill="1" applyBorder="1" applyAlignment="1" applyProtection="1">
      <alignment horizontal="left" vertical="center" wrapText="1"/>
    </xf>
    <xf numFmtId="0" fontId="12" fillId="2" borderId="0" xfId="0" applyFont="1" applyFill="1" applyAlignment="1">
      <alignment horizontal="right" vertical="center" textRotation="90"/>
    </xf>
    <xf numFmtId="0" fontId="44" fillId="2" borderId="0" xfId="0" applyFont="1" applyFill="1" applyBorder="1" applyAlignment="1" applyProtection="1">
      <alignment horizontal="center" vertical="center" wrapText="1"/>
    </xf>
    <xf numFmtId="0" fontId="0" fillId="2" borderId="0" xfId="0" applyFill="1" applyAlignment="1">
      <alignment horizontal="center" vertical="center"/>
    </xf>
    <xf numFmtId="0" fontId="1" fillId="2" borderId="0" xfId="2" applyFill="1"/>
    <xf numFmtId="0" fontId="1" fillId="2" borderId="0" xfId="2" applyFill="1" applyAlignment="1">
      <alignment horizontal="center"/>
    </xf>
    <xf numFmtId="0" fontId="1" fillId="2" borderId="18" xfId="2" applyFill="1" applyBorder="1"/>
    <xf numFmtId="0" fontId="1" fillId="2" borderId="19" xfId="2" applyFill="1" applyBorder="1"/>
    <xf numFmtId="0" fontId="1" fillId="2" borderId="19" xfId="2" applyFill="1" applyBorder="1" applyAlignment="1">
      <alignment horizontal="center"/>
    </xf>
    <xf numFmtId="0" fontId="1" fillId="2" borderId="20" xfId="2" applyFill="1" applyBorder="1"/>
    <xf numFmtId="0" fontId="1" fillId="9" borderId="0" xfId="2" applyFill="1"/>
    <xf numFmtId="0" fontId="1" fillId="2" borderId="21" xfId="2" applyFill="1" applyBorder="1"/>
    <xf numFmtId="0" fontId="1" fillId="2" borderId="22" xfId="2" applyFill="1" applyBorder="1"/>
    <xf numFmtId="0" fontId="1" fillId="2" borderId="0" xfId="2" applyFill="1" applyBorder="1" applyAlignment="1">
      <alignment horizontal="right"/>
    </xf>
    <xf numFmtId="0" fontId="1" fillId="2" borderId="0" xfId="2" applyFill="1" applyBorder="1" applyAlignment="1">
      <alignment horizontal="center"/>
    </xf>
    <xf numFmtId="0" fontId="1" fillId="2" borderId="0" xfId="2" applyFill="1" applyBorder="1"/>
    <xf numFmtId="0" fontId="4" fillId="2" borderId="0" xfId="2" applyFont="1" applyFill="1" applyBorder="1"/>
    <xf numFmtId="0" fontId="54" fillId="6" borderId="0" xfId="2" applyFont="1" applyFill="1" applyBorder="1" applyAlignment="1">
      <alignment horizontal="right"/>
    </xf>
    <xf numFmtId="0" fontId="2" fillId="6" borderId="0" xfId="2" applyFont="1" applyFill="1" applyBorder="1" applyAlignment="1" applyProtection="1">
      <alignment horizontal="left" wrapText="1" shrinkToFit="1"/>
    </xf>
    <xf numFmtId="0" fontId="1" fillId="2" borderId="0" xfId="2" applyFill="1" applyBorder="1" applyAlignment="1">
      <alignment horizontal="center" vertical="center"/>
    </xf>
    <xf numFmtId="0" fontId="44" fillId="2" borderId="0" xfId="2" applyFont="1" applyFill="1" applyBorder="1" applyAlignment="1">
      <alignment vertical="center"/>
    </xf>
    <xf numFmtId="0" fontId="1" fillId="2" borderId="0" xfId="2" applyFill="1" applyBorder="1" applyProtection="1"/>
    <xf numFmtId="0" fontId="1" fillId="2" borderId="0" xfId="2" applyFont="1" applyFill="1" applyBorder="1" applyAlignment="1">
      <alignment horizontal="left" vertical="center" wrapText="1"/>
    </xf>
    <xf numFmtId="0" fontId="42" fillId="2" borderId="0" xfId="2" applyFont="1" applyFill="1" applyBorder="1" applyAlignment="1">
      <alignment horizontal="right"/>
    </xf>
    <xf numFmtId="0" fontId="8" fillId="2" borderId="0" xfId="2" applyFont="1" applyFill="1" applyBorder="1" applyAlignment="1">
      <alignment horizontal="center"/>
    </xf>
    <xf numFmtId="0" fontId="9" fillId="2" borderId="0" xfId="2" applyFont="1" applyFill="1" applyBorder="1" applyAlignment="1">
      <alignment horizontal="center"/>
    </xf>
    <xf numFmtId="0" fontId="9" fillId="2" borderId="0" xfId="2" applyFont="1" applyFill="1" applyBorder="1"/>
    <xf numFmtId="0" fontId="11" fillId="2" borderId="0" xfId="2" applyFont="1" applyFill="1" applyBorder="1"/>
    <xf numFmtId="0" fontId="9" fillId="2" borderId="0" xfId="2" applyFont="1" applyFill="1" applyBorder="1" applyAlignment="1">
      <alignment horizontal="right"/>
    </xf>
    <xf numFmtId="0" fontId="18" fillId="2" borderId="0" xfId="2" applyFont="1" applyFill="1" applyBorder="1"/>
    <xf numFmtId="0" fontId="1" fillId="2" borderId="23" xfId="2" applyFill="1" applyBorder="1"/>
    <xf numFmtId="0" fontId="1" fillId="2" borderId="24" xfId="2" applyFill="1" applyBorder="1"/>
    <xf numFmtId="0" fontId="1" fillId="2" borderId="24" xfId="2" applyFill="1" applyBorder="1" applyAlignment="1">
      <alignment horizontal="center"/>
    </xf>
    <xf numFmtId="0" fontId="1" fillId="2" borderId="25" xfId="2" applyFill="1" applyBorder="1"/>
    <xf numFmtId="0" fontId="1" fillId="2" borderId="26" xfId="2" applyFill="1" applyBorder="1"/>
    <xf numFmtId="0" fontId="1" fillId="2" borderId="27" xfId="2" applyFill="1" applyBorder="1"/>
    <xf numFmtId="0" fontId="1" fillId="2" borderId="27" xfId="2" applyFill="1" applyBorder="1" applyAlignment="1">
      <alignment horizontal="center"/>
    </xf>
    <xf numFmtId="0" fontId="1" fillId="2" borderId="28" xfId="2" applyFill="1" applyBorder="1"/>
    <xf numFmtId="0" fontId="1" fillId="9" borderId="0" xfId="2" applyFill="1" applyAlignment="1">
      <alignment horizontal="center"/>
    </xf>
    <xf numFmtId="0" fontId="1" fillId="3" borderId="0" xfId="0" applyFont="1" applyFill="1" applyAlignment="1" applyProtection="1">
      <alignment horizontal="left" vertical="center"/>
    </xf>
    <xf numFmtId="0" fontId="0" fillId="2" borderId="0" xfId="0" applyFill="1" applyAlignment="1">
      <alignment horizontal="center"/>
    </xf>
    <xf numFmtId="0" fontId="0" fillId="2" borderId="24" xfId="0" applyFill="1" applyBorder="1"/>
    <xf numFmtId="0" fontId="0" fillId="2" borderId="24" xfId="0" applyFill="1" applyBorder="1" applyAlignment="1">
      <alignment horizontal="center"/>
    </xf>
    <xf numFmtId="0" fontId="15" fillId="11" borderId="0" xfId="0" applyFont="1" applyFill="1" applyBorder="1" applyAlignment="1">
      <alignment horizontal="center" vertical="center"/>
    </xf>
    <xf numFmtId="0" fontId="15" fillId="11" borderId="6" xfId="0" applyFont="1" applyFill="1" applyBorder="1" applyAlignment="1">
      <alignment horizontal="center" vertical="center"/>
    </xf>
    <xf numFmtId="0" fontId="29" fillId="11" borderId="0" xfId="0" applyFont="1" applyFill="1" applyBorder="1" applyAlignment="1">
      <alignment horizontal="center" vertical="center"/>
    </xf>
    <xf numFmtId="0" fontId="29" fillId="11" borderId="7" xfId="0" applyFont="1" applyFill="1" applyBorder="1" applyAlignment="1">
      <alignment horizontal="center" vertical="center"/>
    </xf>
    <xf numFmtId="0" fontId="29" fillId="11" borderId="8" xfId="0" applyFont="1" applyFill="1" applyBorder="1" applyAlignment="1">
      <alignment horizontal="center" vertical="center"/>
    </xf>
    <xf numFmtId="166" fontId="30" fillId="11" borderId="3" xfId="0" applyNumberFormat="1" applyFont="1" applyFill="1" applyBorder="1" applyAlignment="1">
      <alignment horizontal="center"/>
    </xf>
    <xf numFmtId="166" fontId="30" fillId="11" borderId="4" xfId="0" applyNumberFormat="1" applyFont="1" applyFill="1" applyBorder="1" applyAlignment="1">
      <alignment horizontal="center"/>
    </xf>
    <xf numFmtId="49" fontId="2" fillId="0" borderId="1" xfId="0" applyNumberFormat="1" applyFont="1" applyFill="1" applyBorder="1" applyAlignment="1" applyProtection="1">
      <alignment horizontal="center" vertical="center" wrapText="1"/>
      <protection locked="0"/>
    </xf>
    <xf numFmtId="0" fontId="1" fillId="2" borderId="0" xfId="0" applyFont="1" applyFill="1"/>
    <xf numFmtId="0" fontId="53" fillId="2" borderId="0" xfId="0" applyFont="1" applyFill="1" applyAlignment="1">
      <alignment horizontal="left"/>
    </xf>
    <xf numFmtId="0" fontId="0" fillId="2" borderId="0" xfId="0" applyFill="1" applyBorder="1" applyAlignment="1" applyProtection="1">
      <alignment horizontal="left"/>
    </xf>
    <xf numFmtId="0" fontId="1" fillId="2" borderId="0" xfId="0" applyFont="1" applyFill="1" applyBorder="1" applyAlignment="1" applyProtection="1">
      <alignment horizontal="left"/>
    </xf>
    <xf numFmtId="0" fontId="1" fillId="3" borderId="0" xfId="0" applyFont="1" applyFill="1" applyAlignment="1" applyProtection="1">
      <alignment horizontal="left" vertical="center" wrapText="1"/>
    </xf>
    <xf numFmtId="0" fontId="45" fillId="2" borderId="9" xfId="0" applyFont="1" applyFill="1" applyBorder="1" applyAlignment="1" applyProtection="1">
      <alignment vertical="center" wrapText="1"/>
    </xf>
    <xf numFmtId="0" fontId="45" fillId="2" borderId="0" xfId="0" applyFont="1" applyFill="1" applyBorder="1" applyAlignment="1" applyProtection="1">
      <alignment vertical="center" wrapText="1"/>
    </xf>
    <xf numFmtId="0" fontId="15" fillId="10" borderId="0" xfId="0" applyFont="1" applyFill="1" applyAlignment="1">
      <alignment horizontal="center"/>
    </xf>
    <xf numFmtId="0" fontId="1" fillId="2" borderId="0" xfId="0" applyFont="1" applyFill="1" applyAlignment="1" applyProtection="1">
      <alignment horizontal="left" vertical="center"/>
    </xf>
    <xf numFmtId="0" fontId="44" fillId="2" borderId="0" xfId="0" applyFont="1" applyFill="1" applyBorder="1" applyAlignment="1" applyProtection="1">
      <alignment vertical="center" wrapText="1"/>
    </xf>
    <xf numFmtId="0" fontId="1" fillId="2" borderId="0" xfId="0" applyFont="1" applyFill="1" applyAlignment="1">
      <alignment horizontal="left" vertical="center" wrapText="1"/>
    </xf>
    <xf numFmtId="49" fontId="50" fillId="6" borderId="0" xfId="0" applyNumberFormat="1" applyFont="1" applyFill="1" applyAlignment="1" applyProtection="1">
      <alignment horizontal="left" wrapText="1" shrinkToFit="1"/>
    </xf>
    <xf numFmtId="0" fontId="6" fillId="2" borderId="0" xfId="0" applyFont="1" applyFill="1" applyBorder="1" applyAlignment="1">
      <alignment horizontal="right"/>
    </xf>
    <xf numFmtId="0" fontId="40" fillId="2" borderId="0" xfId="0" applyFont="1" applyFill="1" applyAlignment="1">
      <alignment horizontal="center" vertical="center"/>
    </xf>
    <xf numFmtId="0" fontId="15" fillId="11" borderId="10" xfId="0" applyFont="1" applyFill="1" applyBorder="1" applyAlignment="1">
      <alignment horizontal="center" vertical="center"/>
    </xf>
    <xf numFmtId="0" fontId="15" fillId="11" borderId="11" xfId="0" applyFont="1" applyFill="1" applyBorder="1" applyAlignment="1">
      <alignment horizontal="center" vertical="center"/>
    </xf>
    <xf numFmtId="0" fontId="15" fillId="11" borderId="0"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0" borderId="0" xfId="0" applyFont="1" applyFill="1" applyAlignment="1">
      <alignment horizontal="center" vertical="center"/>
    </xf>
    <xf numFmtId="0" fontId="31" fillId="11" borderId="2" xfId="0" applyFont="1" applyFill="1" applyBorder="1" applyAlignment="1">
      <alignment horizontal="center"/>
    </xf>
    <xf numFmtId="0" fontId="31" fillId="11" borderId="3" xfId="0" applyFont="1" applyFill="1" applyBorder="1" applyAlignment="1">
      <alignment horizontal="center"/>
    </xf>
    <xf numFmtId="0" fontId="13" fillId="5" borderId="0" xfId="0" applyFont="1" applyFill="1" applyAlignment="1">
      <alignment horizontal="center" vertical="center" textRotation="90"/>
    </xf>
    <xf numFmtId="0" fontId="7" fillId="12" borderId="12" xfId="0" applyFont="1" applyFill="1" applyBorder="1" applyAlignment="1">
      <alignment horizontal="center"/>
    </xf>
    <xf numFmtId="0" fontId="7" fillId="12" borderId="13" xfId="0" applyFont="1" applyFill="1" applyBorder="1" applyAlignment="1">
      <alignment horizontal="center"/>
    </xf>
    <xf numFmtId="0" fontId="7" fillId="12" borderId="14" xfId="0" applyFont="1" applyFill="1" applyBorder="1" applyAlignment="1">
      <alignment horizontal="center"/>
    </xf>
    <xf numFmtId="0" fontId="39" fillId="2" borderId="0" xfId="0" applyFont="1" applyFill="1" applyAlignment="1">
      <alignment horizontal="center" vertical="center"/>
    </xf>
    <xf numFmtId="0" fontId="25" fillId="2" borderId="0" xfId="0" applyFont="1" applyFill="1" applyAlignment="1">
      <alignment horizontal="center" vertical="center" wrapText="1"/>
    </xf>
    <xf numFmtId="0" fontId="46" fillId="2" borderId="0" xfId="0" applyFont="1" applyFill="1" applyAlignment="1">
      <alignment horizontal="left" vertical="center"/>
    </xf>
    <xf numFmtId="0" fontId="27" fillId="2" borderId="0" xfId="0" applyFont="1" applyFill="1" applyAlignment="1">
      <alignment horizontal="left" vertical="center"/>
    </xf>
    <xf numFmtId="0" fontId="44" fillId="2" borderId="0" xfId="0" applyFont="1" applyFill="1" applyAlignment="1">
      <alignment horizontal="left" vertical="center"/>
    </xf>
    <xf numFmtId="0" fontId="26" fillId="2" borderId="0" xfId="0" applyFont="1" applyFill="1" applyAlignment="1">
      <alignment horizontal="left" vertical="center" wrapText="1"/>
    </xf>
    <xf numFmtId="0" fontId="3" fillId="2" borderId="0" xfId="0" applyFont="1" applyFill="1" applyAlignment="1">
      <alignment horizontal="left" vertical="center" wrapText="1"/>
    </xf>
    <xf numFmtId="0" fontId="6" fillId="2" borderId="0" xfId="2" applyFont="1" applyFill="1" applyBorder="1" applyAlignment="1">
      <alignment horizontal="right"/>
    </xf>
    <xf numFmtId="0" fontId="6" fillId="2" borderId="21" xfId="2" applyFont="1" applyFill="1" applyBorder="1" applyAlignment="1">
      <alignment horizontal="right"/>
    </xf>
    <xf numFmtId="0" fontId="28" fillId="2" borderId="0" xfId="2" applyFont="1" applyFill="1" applyBorder="1" applyAlignment="1">
      <alignment horizontal="center" vertical="center"/>
    </xf>
    <xf numFmtId="0" fontId="57" fillId="2" borderId="0" xfId="2" applyFont="1" applyFill="1" applyBorder="1" applyAlignment="1">
      <alignment horizontal="center"/>
    </xf>
    <xf numFmtId="0" fontId="56" fillId="2" borderId="0" xfId="2" applyFont="1" applyFill="1" applyBorder="1" applyAlignment="1">
      <alignment horizontal="center"/>
    </xf>
    <xf numFmtId="0" fontId="13" fillId="5" borderId="0" xfId="2" applyFont="1" applyFill="1" applyBorder="1" applyAlignment="1">
      <alignment horizontal="left" vertical="center" textRotation="90"/>
    </xf>
    <xf numFmtId="0" fontId="15" fillId="10" borderId="0" xfId="2" applyFont="1" applyFill="1" applyBorder="1" applyAlignment="1">
      <alignment horizontal="center"/>
    </xf>
    <xf numFmtId="0" fontId="1" fillId="2" borderId="0" xfId="2" applyFont="1" applyFill="1" applyBorder="1" applyAlignment="1">
      <alignment horizontal="left" vertical="center" wrapText="1"/>
    </xf>
    <xf numFmtId="0" fontId="2" fillId="6" borderId="0" xfId="2" applyFont="1" applyFill="1" applyBorder="1" applyAlignment="1" applyProtection="1">
      <alignment horizontal="left" wrapText="1" shrinkToFit="1"/>
      <protection locked="0"/>
    </xf>
    <xf numFmtId="167" fontId="2" fillId="6" borderId="0" xfId="2" applyNumberFormat="1" applyFont="1" applyFill="1" applyBorder="1" applyAlignment="1" applyProtection="1">
      <alignment horizontal="left" wrapText="1" shrinkToFit="1"/>
      <protection locked="0"/>
    </xf>
    <xf numFmtId="0" fontId="7" fillId="6" borderId="0" xfId="2" applyFont="1" applyFill="1" applyBorder="1" applyAlignment="1" applyProtection="1">
      <alignment horizontal="left" wrapText="1" shrinkToFit="1"/>
      <protection locked="0"/>
    </xf>
    <xf numFmtId="0" fontId="6" fillId="2" borderId="0" xfId="0" applyFont="1" applyFill="1" applyAlignment="1">
      <alignment horizontal="right"/>
    </xf>
    <xf numFmtId="0" fontId="45" fillId="2" borderId="0" xfId="0" applyFont="1" applyFill="1" applyBorder="1" applyAlignment="1" applyProtection="1">
      <alignment horizontal="left" vertical="center" wrapText="1"/>
    </xf>
    <xf numFmtId="0" fontId="15" fillId="10" borderId="0" xfId="0" applyFont="1" applyFill="1" applyAlignment="1">
      <alignment horizontal="center"/>
    </xf>
    <xf numFmtId="0" fontId="12" fillId="2" borderId="0" xfId="0" applyFont="1" applyFill="1" applyAlignment="1">
      <alignment horizontal="right" vertical="center" textRotation="90" shrinkToFit="1"/>
    </xf>
    <xf numFmtId="0" fontId="32" fillId="2" borderId="0" xfId="0" applyFont="1" applyFill="1" applyBorder="1" applyAlignment="1" applyProtection="1">
      <alignment horizontal="center" vertical="center" shrinkToFit="1"/>
    </xf>
    <xf numFmtId="0" fontId="33" fillId="0" borderId="0" xfId="0" applyFont="1" applyAlignment="1">
      <alignment shrinkToFit="1"/>
    </xf>
    <xf numFmtId="0" fontId="0" fillId="2" borderId="0" xfId="0" applyFill="1" applyAlignment="1">
      <alignment horizontal="center"/>
    </xf>
    <xf numFmtId="0" fontId="2" fillId="6" borderId="0" xfId="0" applyFont="1" applyFill="1" applyAlignment="1" applyProtection="1">
      <alignment horizontal="left" wrapText="1" shrinkToFit="1"/>
    </xf>
    <xf numFmtId="0" fontId="50" fillId="6" borderId="0" xfId="0" applyFont="1" applyFill="1" applyAlignment="1" applyProtection="1">
      <alignment horizontal="left" wrapText="1" shrinkToFit="1"/>
    </xf>
    <xf numFmtId="167" fontId="2" fillId="6" borderId="0" xfId="0" applyNumberFormat="1" applyFont="1" applyFill="1" applyAlignment="1" applyProtection="1">
      <alignment horizontal="left" wrapText="1" shrinkToFit="1"/>
    </xf>
    <xf numFmtId="167" fontId="50" fillId="6" borderId="0" xfId="0" applyNumberFormat="1" applyFont="1" applyFill="1" applyAlignment="1" applyProtection="1">
      <alignment horizontal="left" wrapText="1" shrinkToFit="1"/>
    </xf>
    <xf numFmtId="0" fontId="2" fillId="2" borderId="0" xfId="0" applyFont="1" applyFill="1" applyAlignment="1" applyProtection="1">
      <alignment wrapText="1"/>
    </xf>
    <xf numFmtId="0" fontId="0" fillId="2" borderId="0" xfId="0" applyFill="1" applyAlignment="1" applyProtection="1">
      <alignment wrapText="1"/>
    </xf>
    <xf numFmtId="0" fontId="60" fillId="2" borderId="0" xfId="0" applyFont="1" applyFill="1" applyAlignment="1" applyProtection="1">
      <alignment horizontal="left" wrapText="1"/>
    </xf>
    <xf numFmtId="0" fontId="12" fillId="2" borderId="0" xfId="0" quotePrefix="1" applyFont="1" applyFill="1" applyAlignment="1">
      <alignment horizontal="right" vertical="center" textRotation="90"/>
    </xf>
    <xf numFmtId="0" fontId="12" fillId="2" borderId="0" xfId="0" applyFont="1" applyFill="1" applyAlignment="1">
      <alignment horizontal="right" vertical="center" textRotation="90"/>
    </xf>
    <xf numFmtId="0" fontId="16" fillId="7" borderId="15" xfId="0" applyFont="1" applyFill="1" applyBorder="1" applyAlignment="1" applyProtection="1">
      <alignment horizontal="center" vertical="center" shrinkToFit="1"/>
    </xf>
    <xf numFmtId="0" fontId="17" fillId="7" borderId="16" xfId="0" applyFont="1" applyFill="1" applyBorder="1" applyAlignment="1">
      <alignment horizontal="center" shrinkToFit="1"/>
    </xf>
    <xf numFmtId="0" fontId="17" fillId="7" borderId="17" xfId="0" applyFont="1" applyFill="1" applyBorder="1" applyAlignment="1">
      <alignment horizontal="center" shrinkToFit="1"/>
    </xf>
    <xf numFmtId="0" fontId="53" fillId="2" borderId="0" xfId="0" applyFont="1" applyFill="1" applyAlignment="1">
      <alignment horizontal="left" vertical="top" wrapText="1"/>
    </xf>
    <xf numFmtId="0" fontId="0" fillId="2" borderId="0" xfId="0" applyFill="1" applyAlignment="1">
      <alignment horizontal="left" vertical="top"/>
    </xf>
    <xf numFmtId="3" fontId="51" fillId="2" borderId="0" xfId="0" applyNumberFormat="1" applyFont="1" applyFill="1" applyAlignment="1" applyProtection="1">
      <alignment horizontal="left" vertical="center" wrapText="1"/>
    </xf>
    <xf numFmtId="0" fontId="44" fillId="2" borderId="9"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12" fillId="2" borderId="0" xfId="0" quotePrefix="1" applyFont="1" applyFill="1" applyAlignment="1">
      <alignment horizontal="center" textRotation="90" shrinkToFit="1"/>
    </xf>
    <xf numFmtId="0" fontId="12" fillId="2" borderId="0" xfId="0" applyFont="1" applyFill="1" applyAlignment="1">
      <alignment horizontal="center" textRotation="90" shrinkToFit="1"/>
    </xf>
    <xf numFmtId="0" fontId="43" fillId="2" borderId="9" xfId="0" applyFont="1" applyFill="1" applyBorder="1" applyAlignment="1" applyProtection="1">
      <alignment horizontal="center" vertical="center" wrapText="1"/>
    </xf>
    <xf numFmtId="0" fontId="43" fillId="2" borderId="0" xfId="0" applyFont="1" applyFill="1" applyAlignment="1" applyProtection="1">
      <alignment horizontal="center" vertical="center" wrapText="1"/>
    </xf>
    <xf numFmtId="0" fontId="59" fillId="2" borderId="0" xfId="0" applyFont="1" applyFill="1" applyAlignment="1">
      <alignment horizontal="center"/>
    </xf>
    <xf numFmtId="0" fontId="51" fillId="2" borderId="9" xfId="0" applyFont="1" applyFill="1" applyBorder="1" applyAlignment="1">
      <alignment horizontal="center" vertical="center" shrinkToFit="1"/>
    </xf>
    <xf numFmtId="0" fontId="51" fillId="2" borderId="0" xfId="0" applyFont="1" applyFill="1" applyBorder="1" applyAlignment="1">
      <alignment horizontal="center" vertical="center" shrinkToFit="1"/>
    </xf>
    <xf numFmtId="0" fontId="52" fillId="8" borderId="0" xfId="0" applyFont="1" applyFill="1" applyAlignment="1" applyProtection="1">
      <alignment horizontal="center" vertical="distributed" wrapText="1"/>
    </xf>
    <xf numFmtId="0" fontId="0" fillId="0" borderId="0" xfId="0" applyAlignment="1">
      <alignment horizontal="right" vertical="center"/>
    </xf>
    <xf numFmtId="0" fontId="44" fillId="2" borderId="9"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wrapText="1"/>
    </xf>
  </cellXfs>
  <cellStyles count="3">
    <cellStyle name="Currency" xfId="1" builtinId="4"/>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900000"/>
      <rgbColor rgb="00F0F0F0"/>
      <rgbColor rgb="00C09090"/>
      <rgbColor rgb="00B8D8B8"/>
      <rgbColor rgb="006C6CA8"/>
      <rgbColor rgb="00D8D8B8"/>
      <rgbColor rgb="00D8B8B8"/>
      <rgbColor rgb="00B8D8D8"/>
      <rgbColor rgb="00A86C6C"/>
      <rgbColor rgb="006CA86C"/>
      <rgbColor rgb="00000090"/>
      <rgbColor rgb="00A8A86C"/>
      <rgbColor rgb="00C090C0"/>
      <rgbColor rgb="006CA8A8"/>
      <rgbColor rgb="00D8D8D8"/>
      <rgbColor rgb="00A8A8A8"/>
      <rgbColor rgb="00E00000"/>
      <rgbColor rgb="00E09400"/>
      <rgbColor rgb="00E0E000"/>
      <rgbColor rgb="0000E000"/>
      <rgbColor rgb="0000E0E0"/>
      <rgbColor rgb="000000E0"/>
      <rgbColor rgb="00E000E0"/>
      <rgbColor rgb="00FFFFFF"/>
      <rgbColor rgb="00800000"/>
      <rgbColor rgb="00805400"/>
      <rgbColor rgb="00808000"/>
      <rgbColor rgb="00008000"/>
      <rgbColor rgb="00008080"/>
      <rgbColor rgb="00000080"/>
      <rgbColor rgb="00800080"/>
      <rgbColor rgb="00000000"/>
      <rgbColor rgb="00B8B8D8"/>
      <rgbColor rgb="00E4F0F0"/>
      <rgbColor rgb="00E4F0E4"/>
      <rgbColor rgb="00F0F0E4"/>
      <rgbColor rgb="00E4E4F0"/>
      <rgbColor rgb="00F0E4E4"/>
      <rgbColor rgb="00F0E4F0"/>
      <rgbColor rgb="00F4E8DC"/>
      <rgbColor rgb="009090C0"/>
      <rgbColor rgb="0090C0C0"/>
      <rgbColor rgb="00C0C090"/>
      <rgbColor rgb="00ECCCAC"/>
      <rgbColor rgb="00E8B484"/>
      <rgbColor rgb="00E49C60"/>
      <rgbColor rgb="00A86CA8"/>
      <rgbColor rgb="00C0C0C0"/>
      <rgbColor rgb="00009090"/>
      <rgbColor rgb="0090C090"/>
      <rgbColor rgb="00009000"/>
      <rgbColor rgb="00909000"/>
      <rgbColor rgb="00E08400"/>
      <rgbColor rgb="00D8B8D8"/>
      <rgbColor rgb="00900090"/>
      <rgbColor rgb="00909090"/>
    </indexedColors>
    <mruColors>
      <color rgb="FF2D80B9"/>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45720</xdr:rowOff>
    </xdr:from>
    <xdr:to>
      <xdr:col>3</xdr:col>
      <xdr:colOff>660421</xdr:colOff>
      <xdr:row>2</xdr:row>
      <xdr:rowOff>161925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45720"/>
          <a:ext cx="1437661" cy="451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13255</xdr:colOff>
      <xdr:row>1</xdr:row>
      <xdr:rowOff>66262</xdr:rowOff>
    </xdr:from>
    <xdr:ext cx="1419225" cy="44357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095" y="233902"/>
          <a:ext cx="1419225" cy="44357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60960</xdr:rowOff>
    </xdr:from>
    <xdr:to>
      <xdr:col>2</xdr:col>
      <xdr:colOff>1208198</xdr:colOff>
      <xdr:row>2</xdr:row>
      <xdr:rowOff>157541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60960"/>
          <a:ext cx="1413938" cy="431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60960</xdr:rowOff>
    </xdr:from>
    <xdr:to>
      <xdr:col>2</xdr:col>
      <xdr:colOff>1208198</xdr:colOff>
      <xdr:row>2</xdr:row>
      <xdr:rowOff>157541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60960"/>
          <a:ext cx="1413938" cy="4318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91440</xdr:rowOff>
    </xdr:from>
    <xdr:to>
      <xdr:col>2</xdr:col>
      <xdr:colOff>1096031</xdr:colOff>
      <xdr:row>3</xdr:row>
      <xdr:rowOff>34925</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426720"/>
          <a:ext cx="1301771" cy="4464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91440</xdr:rowOff>
    </xdr:from>
    <xdr:to>
      <xdr:col>2</xdr:col>
      <xdr:colOff>1096031</xdr:colOff>
      <xdr:row>3</xdr:row>
      <xdr:rowOff>34925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91440"/>
          <a:ext cx="1301771" cy="446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52"/>
  <sheetViews>
    <sheetView tabSelected="1" zoomScale="120" zoomScaleNormal="120" workbookViewId="0">
      <selection activeCell="J1" sqref="J1"/>
    </sheetView>
  </sheetViews>
  <sheetFormatPr defaultColWidth="9.109375" defaultRowHeight="13.2" x14ac:dyDescent="0.25"/>
  <cols>
    <col min="1" max="1" width="3" style="1" customWidth="1"/>
    <col min="2" max="2" width="4.44140625" style="1" customWidth="1"/>
    <col min="3" max="3" width="4.88671875" style="1" customWidth="1"/>
    <col min="4" max="4" width="14.44140625" style="1" customWidth="1"/>
    <col min="5" max="6" width="14.6640625" style="1" customWidth="1"/>
    <col min="7" max="8" width="18.6640625" style="1" customWidth="1"/>
    <col min="9" max="9" width="12.6640625" style="1" customWidth="1"/>
    <col min="10" max="16384" width="9.109375" style="1"/>
  </cols>
  <sheetData>
    <row r="2" spans="1:9" x14ac:dyDescent="0.25">
      <c r="A2" s="47"/>
      <c r="B2" s="47"/>
      <c r="C2" s="47"/>
      <c r="D2" s="47"/>
      <c r="E2" s="161" t="s">
        <v>132</v>
      </c>
      <c r="F2" s="161"/>
      <c r="G2" s="161"/>
      <c r="H2" s="161"/>
      <c r="I2" s="161"/>
    </row>
    <row r="3" spans="1:9" ht="13.8" thickBot="1" x14ac:dyDescent="0.3">
      <c r="A3" s="139"/>
      <c r="B3" s="139"/>
      <c r="C3" s="139"/>
      <c r="D3" s="139"/>
      <c r="E3" s="139"/>
      <c r="F3" s="139"/>
      <c r="G3" s="139"/>
      <c r="H3" s="139"/>
      <c r="I3" s="139"/>
    </row>
    <row r="5" spans="1:9" x14ac:dyDescent="0.25">
      <c r="B5" s="70"/>
      <c r="C5" s="21"/>
      <c r="D5" s="21"/>
      <c r="E5" s="21"/>
      <c r="F5" s="21"/>
      <c r="I5" s="13" t="s">
        <v>17</v>
      </c>
    </row>
    <row r="6" spans="1:9" x14ac:dyDescent="0.25">
      <c r="I6" s="23" t="s">
        <v>35</v>
      </c>
    </row>
    <row r="7" spans="1:9" ht="12.75" customHeight="1" x14ac:dyDescent="0.25">
      <c r="G7" s="4"/>
      <c r="I7" s="73" t="s">
        <v>112</v>
      </c>
    </row>
    <row r="8" spans="1:9" s="10" customFormat="1" ht="12.75" customHeight="1" x14ac:dyDescent="0.25">
      <c r="A8" s="170" t="s">
        <v>18</v>
      </c>
      <c r="B8" s="167" t="s">
        <v>19</v>
      </c>
      <c r="C8" s="167"/>
      <c r="D8" s="167"/>
      <c r="E8" s="167"/>
      <c r="F8" s="167"/>
      <c r="G8" s="167"/>
      <c r="H8" s="167"/>
      <c r="I8" s="167"/>
    </row>
    <row r="9" spans="1:9" x14ac:dyDescent="0.25">
      <c r="A9" s="170"/>
    </row>
    <row r="10" spans="1:9" ht="46.5" customHeight="1" x14ac:dyDescent="0.25">
      <c r="A10" s="170"/>
      <c r="B10" s="180" t="s">
        <v>58</v>
      </c>
      <c r="C10" s="180"/>
      <c r="D10" s="180"/>
      <c r="E10" s="180"/>
      <c r="F10" s="180"/>
      <c r="G10" s="180"/>
      <c r="H10" s="180"/>
      <c r="I10" s="180"/>
    </row>
    <row r="11" spans="1:9" x14ac:dyDescent="0.25">
      <c r="A11" s="170"/>
      <c r="B11" s="180" t="s">
        <v>36</v>
      </c>
      <c r="C11" s="180"/>
      <c r="D11" s="180"/>
      <c r="E11" s="180"/>
      <c r="F11" s="180"/>
      <c r="G11" s="180"/>
      <c r="H11" s="180"/>
      <c r="I11" s="180"/>
    </row>
    <row r="12" spans="1:9" x14ac:dyDescent="0.25">
      <c r="A12" s="170"/>
      <c r="B12" s="40"/>
      <c r="C12" s="40"/>
      <c r="D12" s="40"/>
      <c r="E12" s="40"/>
      <c r="F12" s="40"/>
      <c r="G12" s="10"/>
      <c r="H12" s="10"/>
    </row>
    <row r="13" spans="1:9" s="10" customFormat="1" ht="12.75" customHeight="1" x14ac:dyDescent="0.25">
      <c r="A13" s="170" t="s">
        <v>20</v>
      </c>
      <c r="B13" s="167" t="s">
        <v>21</v>
      </c>
      <c r="C13" s="167"/>
      <c r="D13" s="167"/>
      <c r="E13" s="167"/>
      <c r="F13" s="167"/>
      <c r="G13" s="167"/>
      <c r="H13" s="167"/>
      <c r="I13" s="167"/>
    </row>
    <row r="14" spans="1:9" x14ac:dyDescent="0.25">
      <c r="A14" s="170"/>
    </row>
    <row r="15" spans="1:9" x14ac:dyDescent="0.25">
      <c r="A15" s="170"/>
      <c r="B15" s="174" t="s">
        <v>62</v>
      </c>
      <c r="C15" s="174"/>
      <c r="D15" s="174"/>
      <c r="E15" s="174"/>
      <c r="F15" s="174"/>
      <c r="G15" s="174"/>
      <c r="H15" s="174"/>
      <c r="I15" s="174"/>
    </row>
    <row r="16" spans="1:9" x14ac:dyDescent="0.25">
      <c r="A16" s="170"/>
      <c r="B16" s="41"/>
      <c r="C16" s="41"/>
      <c r="D16" s="41"/>
      <c r="E16" s="41"/>
      <c r="F16" s="41"/>
      <c r="G16" s="41"/>
      <c r="H16" s="41"/>
      <c r="I16" s="41"/>
    </row>
    <row r="17" spans="1:9" ht="15.6" x14ac:dyDescent="0.25">
      <c r="A17" s="170"/>
      <c r="B17" s="175" t="s">
        <v>22</v>
      </c>
      <c r="C17" s="175"/>
      <c r="D17" s="175"/>
      <c r="E17" s="175"/>
      <c r="F17" s="175"/>
      <c r="G17" s="175"/>
      <c r="H17" s="175"/>
      <c r="I17" s="175"/>
    </row>
    <row r="18" spans="1:9" ht="21" customHeight="1" x14ac:dyDescent="0.25">
      <c r="A18" s="170"/>
      <c r="C18" s="42" t="s">
        <v>23</v>
      </c>
      <c r="D18" s="43" t="s">
        <v>59</v>
      </c>
      <c r="E18" s="40"/>
      <c r="F18" s="40"/>
      <c r="H18" s="44"/>
    </row>
    <row r="19" spans="1:9" ht="21" customHeight="1" x14ac:dyDescent="0.25">
      <c r="A19" s="170"/>
      <c r="C19" s="45" t="s">
        <v>24</v>
      </c>
      <c r="D19" s="43" t="s">
        <v>74</v>
      </c>
      <c r="E19" s="40"/>
      <c r="F19" s="40"/>
      <c r="H19" s="44"/>
    </row>
    <row r="20" spans="1:9" ht="21" customHeight="1" x14ac:dyDescent="0.25">
      <c r="A20" s="170"/>
      <c r="C20" s="45" t="s">
        <v>25</v>
      </c>
      <c r="D20" s="43" t="s">
        <v>75</v>
      </c>
      <c r="E20" s="40"/>
      <c r="F20" s="40"/>
      <c r="H20" s="44"/>
    </row>
    <row r="21" spans="1:9" ht="21" customHeight="1" x14ac:dyDescent="0.25">
      <c r="A21" s="170"/>
      <c r="C21" s="45" t="s">
        <v>26</v>
      </c>
      <c r="D21" s="43" t="s">
        <v>90</v>
      </c>
      <c r="E21" s="40"/>
      <c r="F21" s="40"/>
      <c r="H21" s="44"/>
    </row>
    <row r="22" spans="1:9" ht="21" customHeight="1" x14ac:dyDescent="0.25">
      <c r="A22" s="170"/>
      <c r="C22" s="45" t="s">
        <v>68</v>
      </c>
      <c r="D22" s="43" t="s">
        <v>108</v>
      </c>
      <c r="E22" s="40"/>
      <c r="F22" s="40"/>
      <c r="H22" s="44"/>
    </row>
    <row r="23" spans="1:9" ht="21" customHeight="1" x14ac:dyDescent="0.25">
      <c r="A23" s="170"/>
      <c r="C23" s="45" t="s">
        <v>69</v>
      </c>
      <c r="D23" s="43" t="s">
        <v>104</v>
      </c>
      <c r="E23" s="40"/>
      <c r="F23" s="40"/>
      <c r="H23" s="44"/>
    </row>
    <row r="24" spans="1:9" ht="24.9" customHeight="1" x14ac:dyDescent="0.25">
      <c r="A24" s="170"/>
      <c r="C24" s="45" t="s">
        <v>79</v>
      </c>
      <c r="D24" s="179" t="s">
        <v>105</v>
      </c>
      <c r="E24" s="179"/>
      <c r="F24" s="179"/>
      <c r="G24" s="179"/>
      <c r="H24" s="179"/>
      <c r="I24" s="179"/>
    </row>
    <row r="25" spans="1:9" ht="24.9" customHeight="1" x14ac:dyDescent="0.25">
      <c r="A25" s="170"/>
      <c r="C25" s="45" t="s">
        <v>103</v>
      </c>
      <c r="D25" s="179" t="s">
        <v>109</v>
      </c>
      <c r="E25" s="179"/>
      <c r="F25" s="179"/>
      <c r="G25" s="179"/>
      <c r="H25" s="179"/>
      <c r="I25" s="179"/>
    </row>
    <row r="26" spans="1:9" x14ac:dyDescent="0.25">
      <c r="A26" s="170"/>
      <c r="C26" s="45"/>
      <c r="D26" s="93"/>
      <c r="E26" s="93"/>
      <c r="F26" s="93"/>
      <c r="G26" s="93"/>
      <c r="H26" s="93"/>
      <c r="I26" s="93"/>
    </row>
    <row r="27" spans="1:9" x14ac:dyDescent="0.25">
      <c r="A27" s="170" t="s">
        <v>76</v>
      </c>
      <c r="B27" s="167" t="s">
        <v>52</v>
      </c>
      <c r="C27" s="167"/>
      <c r="D27" s="167"/>
      <c r="E27" s="167"/>
      <c r="F27" s="167"/>
      <c r="G27" s="167"/>
      <c r="H27" s="167"/>
      <c r="I27" s="167"/>
    </row>
    <row r="28" spans="1:9" ht="12.75" customHeight="1" x14ac:dyDescent="0.25">
      <c r="A28" s="170"/>
      <c r="G28" s="52"/>
    </row>
    <row r="29" spans="1:9" x14ac:dyDescent="0.25">
      <c r="A29" s="170"/>
      <c r="B29" s="16" t="s">
        <v>27</v>
      </c>
      <c r="C29" s="53" t="s">
        <v>28</v>
      </c>
      <c r="E29" s="53" t="s">
        <v>29</v>
      </c>
      <c r="H29" s="16"/>
    </row>
    <row r="30" spans="1:9" x14ac:dyDescent="0.25">
      <c r="A30" s="170"/>
      <c r="B30" s="79" t="s">
        <v>30</v>
      </c>
      <c r="C30" s="78" t="s">
        <v>31</v>
      </c>
      <c r="D30" s="80"/>
      <c r="E30" s="176" t="s">
        <v>86</v>
      </c>
      <c r="F30" s="177"/>
      <c r="G30" s="177"/>
      <c r="H30" s="177"/>
      <c r="I30" s="177"/>
    </row>
    <row r="31" spans="1:9" x14ac:dyDescent="0.25">
      <c r="A31" s="170"/>
      <c r="B31" s="79" t="s">
        <v>32</v>
      </c>
      <c r="C31" s="78" t="s">
        <v>33</v>
      </c>
      <c r="D31" s="80"/>
      <c r="E31" s="176" t="s">
        <v>87</v>
      </c>
      <c r="F31" s="177"/>
      <c r="G31" s="177"/>
      <c r="H31" s="177"/>
      <c r="I31" s="177"/>
    </row>
    <row r="32" spans="1:9" x14ac:dyDescent="0.25">
      <c r="A32" s="170"/>
      <c r="B32" s="79" t="s">
        <v>54</v>
      </c>
      <c r="C32" s="78" t="s">
        <v>56</v>
      </c>
      <c r="D32" s="80"/>
      <c r="E32" s="178" t="s">
        <v>110</v>
      </c>
      <c r="F32" s="177"/>
      <c r="G32" s="177"/>
      <c r="H32" s="177"/>
      <c r="I32" s="177"/>
    </row>
    <row r="33" spans="1:9" x14ac:dyDescent="0.25">
      <c r="A33" s="170"/>
      <c r="B33" s="79" t="s">
        <v>55</v>
      </c>
      <c r="C33" s="78" t="s">
        <v>57</v>
      </c>
      <c r="D33" s="80"/>
      <c r="E33" s="178" t="s">
        <v>111</v>
      </c>
      <c r="F33" s="177"/>
      <c r="G33" s="177"/>
      <c r="H33" s="177"/>
      <c r="I33" s="177"/>
    </row>
    <row r="34" spans="1:9" x14ac:dyDescent="0.25">
      <c r="A34" s="170"/>
      <c r="B34" s="43"/>
      <c r="C34" s="45"/>
      <c r="D34" s="43"/>
      <c r="E34" s="40"/>
      <c r="F34" s="40"/>
      <c r="H34" s="44"/>
    </row>
    <row r="35" spans="1:9" x14ac:dyDescent="0.25">
      <c r="A35" s="170" t="s">
        <v>53</v>
      </c>
      <c r="B35" s="167" t="s">
        <v>51</v>
      </c>
      <c r="C35" s="167"/>
      <c r="D35" s="167"/>
      <c r="E35" s="167"/>
      <c r="F35" s="167"/>
      <c r="G35" s="167"/>
      <c r="H35" s="167"/>
      <c r="I35" s="167"/>
    </row>
    <row r="36" spans="1:9" x14ac:dyDescent="0.25">
      <c r="A36" s="170"/>
      <c r="B36" s="43"/>
      <c r="C36" s="40"/>
      <c r="E36" s="40"/>
      <c r="F36" s="40"/>
      <c r="H36" s="44"/>
    </row>
    <row r="37" spans="1:9" x14ac:dyDescent="0.25">
      <c r="A37" s="170"/>
      <c r="B37" s="40"/>
      <c r="C37" s="46"/>
      <c r="D37" s="46"/>
      <c r="E37" s="171" t="s">
        <v>46</v>
      </c>
      <c r="F37" s="172"/>
      <c r="G37" s="172"/>
      <c r="H37" s="173"/>
    </row>
    <row r="38" spans="1:9" ht="10.5" customHeight="1" x14ac:dyDescent="0.25">
      <c r="A38" s="170"/>
      <c r="B38" s="40"/>
      <c r="C38" s="46"/>
      <c r="D38" s="46"/>
      <c r="E38" s="163" t="s">
        <v>84</v>
      </c>
      <c r="F38" s="165" t="s">
        <v>88</v>
      </c>
      <c r="G38" s="141" t="s">
        <v>37</v>
      </c>
      <c r="H38" s="142"/>
    </row>
    <row r="39" spans="1:9" ht="10.5" customHeight="1" x14ac:dyDescent="0.25">
      <c r="A39" s="170"/>
      <c r="B39" s="40"/>
      <c r="C39" s="46"/>
      <c r="D39" s="46"/>
      <c r="E39" s="163"/>
      <c r="F39" s="165"/>
      <c r="G39" s="143" t="s">
        <v>38</v>
      </c>
      <c r="H39" s="142" t="s">
        <v>37</v>
      </c>
      <c r="I39" s="47"/>
    </row>
    <row r="40" spans="1:9" ht="10.5" customHeight="1" x14ac:dyDescent="0.25">
      <c r="A40" s="170"/>
      <c r="B40" s="40"/>
      <c r="C40" s="46"/>
      <c r="D40" s="46"/>
      <c r="E40" s="164"/>
      <c r="F40" s="166"/>
      <c r="G40" s="144" t="s">
        <v>39</v>
      </c>
      <c r="H40" s="145" t="s">
        <v>85</v>
      </c>
      <c r="I40" s="47"/>
    </row>
    <row r="41" spans="1:9" ht="5.25" customHeight="1" x14ac:dyDescent="0.25">
      <c r="A41" s="170"/>
      <c r="B41" s="40"/>
      <c r="C41" s="46"/>
      <c r="D41" s="46"/>
      <c r="E41" s="48"/>
      <c r="F41" s="49"/>
      <c r="G41" s="49"/>
      <c r="H41" s="50"/>
    </row>
    <row r="42" spans="1:9" x14ac:dyDescent="0.25">
      <c r="A42" s="170"/>
      <c r="B42" s="40"/>
      <c r="C42" s="46"/>
      <c r="D42" s="58"/>
      <c r="E42" s="56" t="s">
        <v>40</v>
      </c>
      <c r="F42" s="56" t="s">
        <v>47</v>
      </c>
      <c r="G42" s="57">
        <v>21250</v>
      </c>
      <c r="H42" s="57">
        <v>14167</v>
      </c>
    </row>
    <row r="43" spans="1:9" x14ac:dyDescent="0.25">
      <c r="A43" s="170"/>
      <c r="B43" s="40"/>
      <c r="C43" s="46"/>
      <c r="D43" s="58"/>
      <c r="E43" s="54" t="s">
        <v>41</v>
      </c>
      <c r="F43" s="54" t="s">
        <v>48</v>
      </c>
      <c r="G43" s="55">
        <v>8500</v>
      </c>
      <c r="H43" s="55">
        <v>5667</v>
      </c>
    </row>
    <row r="44" spans="1:9" x14ac:dyDescent="0.25">
      <c r="A44" s="170"/>
      <c r="B44" s="40"/>
      <c r="C44" s="46"/>
      <c r="D44" s="58"/>
      <c r="E44" s="56" t="s">
        <v>42</v>
      </c>
      <c r="F44" s="56" t="s">
        <v>48</v>
      </c>
      <c r="G44" s="57">
        <v>8500</v>
      </c>
      <c r="H44" s="57">
        <v>5667</v>
      </c>
    </row>
    <row r="45" spans="1:9" x14ac:dyDescent="0.25">
      <c r="A45" s="170"/>
      <c r="B45" s="40"/>
      <c r="C45" s="46"/>
      <c r="D45" s="58"/>
      <c r="E45" s="54" t="s">
        <v>43</v>
      </c>
      <c r="F45" s="54" t="s">
        <v>48</v>
      </c>
      <c r="G45" s="55">
        <v>8500</v>
      </c>
      <c r="H45" s="55">
        <v>5667</v>
      </c>
    </row>
    <row r="46" spans="1:9" x14ac:dyDescent="0.25">
      <c r="A46" s="170"/>
      <c r="B46" s="40"/>
      <c r="C46" s="46"/>
      <c r="D46" s="58"/>
      <c r="E46" s="56" t="s">
        <v>44</v>
      </c>
      <c r="F46" s="56" t="s">
        <v>48</v>
      </c>
      <c r="G46" s="57">
        <v>8500</v>
      </c>
      <c r="H46" s="57">
        <v>5667</v>
      </c>
    </row>
    <row r="47" spans="1:9" x14ac:dyDescent="0.25">
      <c r="A47" s="170"/>
      <c r="B47" s="40"/>
      <c r="C47" s="46"/>
      <c r="D47" s="58"/>
      <c r="E47" s="54" t="s">
        <v>45</v>
      </c>
      <c r="F47" s="54" t="s">
        <v>48</v>
      </c>
      <c r="G47" s="55">
        <v>8500</v>
      </c>
      <c r="H47" s="55">
        <v>5667</v>
      </c>
    </row>
    <row r="48" spans="1:9" x14ac:dyDescent="0.25">
      <c r="A48" s="170"/>
      <c r="B48" s="40"/>
      <c r="C48" s="46"/>
      <c r="D48" s="46"/>
      <c r="E48" s="168" t="s">
        <v>89</v>
      </c>
      <c r="F48" s="169"/>
      <c r="G48" s="146">
        <v>63750</v>
      </c>
      <c r="H48" s="147">
        <v>42500</v>
      </c>
    </row>
    <row r="49" spans="1:9" ht="14.25" customHeight="1" x14ac:dyDescent="0.25">
      <c r="A49" s="170"/>
      <c r="B49" s="43"/>
      <c r="D49" s="71" t="s">
        <v>49</v>
      </c>
      <c r="E49" s="72" t="s">
        <v>50</v>
      </c>
      <c r="F49" s="40"/>
      <c r="H49" s="44"/>
    </row>
    <row r="50" spans="1:9" ht="14.25" customHeight="1" x14ac:dyDescent="0.25">
      <c r="A50" s="170"/>
      <c r="B50" s="43"/>
      <c r="D50" s="59"/>
      <c r="E50" s="51"/>
      <c r="F50" s="40"/>
      <c r="H50" s="44"/>
    </row>
    <row r="51" spans="1:9" x14ac:dyDescent="0.25">
      <c r="A51" s="170"/>
      <c r="B51" s="167"/>
      <c r="C51" s="167"/>
      <c r="D51" s="167"/>
      <c r="E51" s="167"/>
      <c r="F51" s="167"/>
      <c r="G51" s="167"/>
      <c r="H51" s="167"/>
      <c r="I51" s="167"/>
    </row>
    <row r="52" spans="1:9" ht="14.25" customHeight="1" x14ac:dyDescent="0.25">
      <c r="A52" s="162" t="s">
        <v>34</v>
      </c>
      <c r="B52" s="162"/>
      <c r="C52" s="162"/>
      <c r="D52" s="162"/>
      <c r="E52" s="162"/>
      <c r="F52" s="162"/>
      <c r="G52" s="162"/>
      <c r="H52" s="162"/>
      <c r="I52" s="162"/>
    </row>
  </sheetData>
  <sheetProtection password="DE3B" sheet="1" objects="1" scenarios="1" selectLockedCells="1"/>
  <mergeCells count="25">
    <mergeCell ref="E32:I32"/>
    <mergeCell ref="E33:I33"/>
    <mergeCell ref="D24:I24"/>
    <mergeCell ref="D25:I25"/>
    <mergeCell ref="A8:A12"/>
    <mergeCell ref="B8:I8"/>
    <mergeCell ref="B10:I10"/>
    <mergeCell ref="B11:I11"/>
    <mergeCell ref="A13:A26"/>
    <mergeCell ref="E2:I2"/>
    <mergeCell ref="A52:I52"/>
    <mergeCell ref="E38:E40"/>
    <mergeCell ref="F38:F40"/>
    <mergeCell ref="B35:I35"/>
    <mergeCell ref="E48:F48"/>
    <mergeCell ref="B51:I51"/>
    <mergeCell ref="A35:A51"/>
    <mergeCell ref="E37:H37"/>
    <mergeCell ref="A27:A34"/>
    <mergeCell ref="B13:I13"/>
    <mergeCell ref="B15:I15"/>
    <mergeCell ref="B17:I17"/>
    <mergeCell ref="E30:I30"/>
    <mergeCell ref="B27:I27"/>
    <mergeCell ref="E31:I31"/>
  </mergeCells>
  <phoneticPr fontId="0" type="noConversion"/>
  <dataValidations count="1">
    <dataValidation allowBlank="1" showInputMessage="1" showErrorMessage="1" promptTitle="CALENDAR YEAR" prompt="Data is based on the Calendar Year." sqref="E37:H37"/>
  </dataValidations>
  <printOptions horizontalCentered="1"/>
  <pageMargins left="0" right="0" top="0.5" bottom="0.75" header="0" footer="0.25"/>
  <pageSetup scale="95" orientation="portrait" r:id="rId1"/>
  <headerFooter alignWithMargins="0">
    <oddFooter>&amp;R&amp;7Page &amp;P of &amp;N
&amp;A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99"/>
  </sheetPr>
  <dimension ref="A1:K28"/>
  <sheetViews>
    <sheetView zoomScaleNormal="100" workbookViewId="0">
      <selection activeCell="G17" sqref="G17:J17"/>
    </sheetView>
  </sheetViews>
  <sheetFormatPr defaultColWidth="9.109375" defaultRowHeight="13.2" x14ac:dyDescent="0.25"/>
  <cols>
    <col min="1" max="1" width="2.6640625" style="102" customWidth="1"/>
    <col min="2" max="2" width="2.88671875" style="102" customWidth="1"/>
    <col min="3" max="4" width="3" style="102" customWidth="1"/>
    <col min="5" max="5" width="44.5546875" style="102" customWidth="1"/>
    <col min="6" max="6" width="1.6640625" style="102" customWidth="1"/>
    <col min="7" max="7" width="10.5546875" style="102" customWidth="1"/>
    <col min="8" max="8" width="3.5546875" style="103" customWidth="1"/>
    <col min="9" max="9" width="10.5546875" style="103" customWidth="1"/>
    <col min="10" max="10" width="24.6640625" style="102" customWidth="1"/>
    <col min="11" max="11" width="2.88671875" style="102" customWidth="1"/>
    <col min="12" max="16384" width="9.109375" style="102"/>
  </cols>
  <sheetData>
    <row r="1" spans="1:11" ht="13.5" customHeight="1" thickBot="1" x14ac:dyDescent="0.3">
      <c r="A1" s="108"/>
      <c r="B1" s="108"/>
      <c r="C1" s="108"/>
      <c r="D1" s="108"/>
      <c r="E1" s="108"/>
      <c r="F1" s="108"/>
      <c r="G1" s="108"/>
      <c r="H1" s="136"/>
      <c r="I1" s="136"/>
      <c r="J1" s="108"/>
      <c r="K1" s="108"/>
    </row>
    <row r="2" spans="1:11" ht="13.8" thickTop="1" x14ac:dyDescent="0.25">
      <c r="A2" s="108"/>
      <c r="B2" s="135"/>
      <c r="C2" s="133"/>
      <c r="D2" s="133"/>
      <c r="E2" s="133"/>
      <c r="F2" s="133"/>
      <c r="G2" s="133"/>
      <c r="H2" s="134"/>
      <c r="I2" s="134"/>
      <c r="J2" s="133"/>
      <c r="K2" s="132"/>
    </row>
    <row r="3" spans="1:11" x14ac:dyDescent="0.25">
      <c r="A3" s="108"/>
      <c r="B3" s="110"/>
      <c r="C3" s="113"/>
      <c r="D3" s="113"/>
      <c r="E3" s="181" t="s">
        <v>132</v>
      </c>
      <c r="F3" s="181"/>
      <c r="G3" s="181"/>
      <c r="H3" s="181"/>
      <c r="I3" s="181"/>
      <c r="J3" s="181"/>
      <c r="K3" s="182"/>
    </row>
    <row r="4" spans="1:11" ht="13.8" thickBot="1" x14ac:dyDescent="0.3">
      <c r="A4" s="108"/>
      <c r="B4" s="131"/>
      <c r="C4" s="129"/>
      <c r="D4" s="129"/>
      <c r="E4" s="129"/>
      <c r="F4" s="129"/>
      <c r="G4" s="129"/>
      <c r="H4" s="130"/>
      <c r="I4" s="130"/>
      <c r="J4" s="129"/>
      <c r="K4" s="128"/>
    </row>
    <row r="5" spans="1:11" x14ac:dyDescent="0.25">
      <c r="A5" s="108"/>
      <c r="B5" s="110"/>
      <c r="C5" s="113"/>
      <c r="D5" s="127"/>
      <c r="E5" s="113"/>
      <c r="F5" s="113"/>
      <c r="G5" s="113"/>
      <c r="H5" s="112"/>
      <c r="I5" s="112"/>
      <c r="J5" s="126" t="s">
        <v>120</v>
      </c>
      <c r="K5" s="109"/>
    </row>
    <row r="6" spans="1:11" x14ac:dyDescent="0.25">
      <c r="A6" s="108"/>
      <c r="B6" s="110"/>
      <c r="C6" s="113"/>
      <c r="D6" s="127"/>
      <c r="E6" s="113"/>
      <c r="F6" s="113"/>
      <c r="G6" s="113"/>
      <c r="H6" s="112"/>
      <c r="I6" s="112"/>
      <c r="J6" s="23" t="s">
        <v>35</v>
      </c>
      <c r="K6" s="109"/>
    </row>
    <row r="7" spans="1:11" ht="12.75" customHeight="1" x14ac:dyDescent="0.3">
      <c r="A7" s="108"/>
      <c r="B7" s="110"/>
      <c r="C7" s="113"/>
      <c r="D7" s="113"/>
      <c r="E7" s="125"/>
      <c r="F7" s="124"/>
      <c r="G7" s="124"/>
      <c r="H7" s="123"/>
      <c r="I7" s="122"/>
      <c r="J7" s="121" t="str">
        <f>Instructions!I7</f>
        <v>Version 5.0</v>
      </c>
      <c r="K7" s="109"/>
    </row>
    <row r="8" spans="1:11" ht="20.25" customHeight="1" x14ac:dyDescent="0.4">
      <c r="A8" s="108"/>
      <c r="B8" s="110"/>
      <c r="C8" s="184" t="s">
        <v>119</v>
      </c>
      <c r="D8" s="184"/>
      <c r="E8" s="184"/>
      <c r="F8" s="184"/>
      <c r="G8" s="184"/>
      <c r="H8" s="184"/>
      <c r="I8" s="184"/>
      <c r="J8" s="184"/>
      <c r="K8" s="109"/>
    </row>
    <row r="9" spans="1:11" ht="21" x14ac:dyDescent="0.4">
      <c r="A9" s="108"/>
      <c r="B9" s="110"/>
      <c r="C9" s="185"/>
      <c r="D9" s="185"/>
      <c r="E9" s="185"/>
      <c r="F9" s="185"/>
      <c r="G9" s="185"/>
      <c r="H9" s="185"/>
      <c r="I9" s="185"/>
      <c r="J9" s="185"/>
      <c r="K9" s="109"/>
    </row>
    <row r="10" spans="1:11" ht="12.75" customHeight="1" x14ac:dyDescent="0.25">
      <c r="A10" s="108"/>
      <c r="B10" s="110"/>
      <c r="C10" s="186" t="s">
        <v>118</v>
      </c>
      <c r="D10" s="187" t="s">
        <v>117</v>
      </c>
      <c r="E10" s="187"/>
      <c r="F10" s="187"/>
      <c r="G10" s="187"/>
      <c r="H10" s="187"/>
      <c r="I10" s="187"/>
      <c r="J10" s="187"/>
      <c r="K10" s="109"/>
    </row>
    <row r="11" spans="1:11" ht="12.75" customHeight="1" x14ac:dyDescent="0.25">
      <c r="A11" s="108"/>
      <c r="B11" s="110"/>
      <c r="C11" s="186"/>
      <c r="D11" s="113"/>
      <c r="E11" s="119"/>
      <c r="F11" s="119"/>
      <c r="G11" s="118"/>
      <c r="H11" s="118"/>
      <c r="I11" s="118"/>
      <c r="J11" s="117"/>
      <c r="K11" s="109"/>
    </row>
    <row r="12" spans="1:11" ht="60.75" customHeight="1" x14ac:dyDescent="0.25">
      <c r="A12" s="108"/>
      <c r="B12" s="110"/>
      <c r="C12" s="186"/>
      <c r="D12" s="113"/>
      <c r="E12" s="188" t="s">
        <v>116</v>
      </c>
      <c r="F12" s="188"/>
      <c r="G12" s="188"/>
      <c r="H12" s="188"/>
      <c r="I12" s="188"/>
      <c r="J12" s="188"/>
      <c r="K12" s="109"/>
    </row>
    <row r="13" spans="1:11" x14ac:dyDescent="0.25">
      <c r="A13" s="108"/>
      <c r="B13" s="110"/>
      <c r="C13" s="186"/>
      <c r="D13" s="113"/>
      <c r="E13" s="120"/>
      <c r="F13" s="120"/>
      <c r="G13" s="120"/>
      <c r="H13" s="120"/>
      <c r="I13" s="120"/>
      <c r="J13" s="120"/>
      <c r="K13" s="109"/>
    </row>
    <row r="14" spans="1:11" ht="12.75" customHeight="1" x14ac:dyDescent="0.25">
      <c r="A14" s="108"/>
      <c r="B14" s="110"/>
      <c r="C14" s="186"/>
      <c r="D14" s="113"/>
      <c r="E14" s="113"/>
      <c r="F14" s="113"/>
      <c r="G14" s="113"/>
      <c r="H14" s="112"/>
      <c r="I14" s="112"/>
      <c r="J14" s="111"/>
      <c r="K14" s="109"/>
    </row>
    <row r="15" spans="1:11" ht="12.75" customHeight="1" x14ac:dyDescent="0.25">
      <c r="A15" s="108"/>
      <c r="B15" s="110"/>
      <c r="C15" s="186" t="s">
        <v>91</v>
      </c>
      <c r="D15" s="187" t="s">
        <v>133</v>
      </c>
      <c r="E15" s="187"/>
      <c r="F15" s="187"/>
      <c r="G15" s="187"/>
      <c r="H15" s="187"/>
      <c r="I15" s="187"/>
      <c r="J15" s="187"/>
      <c r="K15" s="109"/>
    </row>
    <row r="16" spans="1:11" ht="9.9" customHeight="1" x14ac:dyDescent="0.25">
      <c r="A16" s="108"/>
      <c r="B16" s="110"/>
      <c r="C16" s="186"/>
      <c r="D16" s="113"/>
      <c r="E16" s="119"/>
      <c r="F16" s="119"/>
      <c r="G16" s="118"/>
      <c r="H16" s="118"/>
      <c r="I16" s="118"/>
      <c r="J16" s="117"/>
      <c r="K16" s="109"/>
    </row>
    <row r="17" spans="1:11" ht="12" customHeight="1" x14ac:dyDescent="0.25">
      <c r="A17" s="108"/>
      <c r="B17" s="110"/>
      <c r="C17" s="186"/>
      <c r="D17" s="113"/>
      <c r="E17" s="115" t="s">
        <v>121</v>
      </c>
      <c r="F17" s="113"/>
      <c r="G17" s="189"/>
      <c r="H17" s="189"/>
      <c r="I17" s="189"/>
      <c r="J17" s="189"/>
      <c r="K17" s="109"/>
    </row>
    <row r="18" spans="1:11" ht="12" customHeight="1" x14ac:dyDescent="0.25">
      <c r="A18" s="108"/>
      <c r="B18" s="110"/>
      <c r="C18" s="186"/>
      <c r="D18" s="113"/>
      <c r="E18" s="115" t="s">
        <v>123</v>
      </c>
      <c r="F18" s="113"/>
      <c r="G18" s="190"/>
      <c r="H18" s="190"/>
      <c r="I18" s="190"/>
      <c r="J18" s="190"/>
      <c r="K18" s="109"/>
    </row>
    <row r="19" spans="1:11" ht="12" customHeight="1" x14ac:dyDescent="0.25">
      <c r="A19" s="108"/>
      <c r="B19" s="110"/>
      <c r="C19" s="186"/>
      <c r="D19" s="113"/>
      <c r="E19" s="115"/>
      <c r="F19" s="113"/>
      <c r="G19" s="116"/>
      <c r="H19" s="116"/>
      <c r="I19" s="116"/>
      <c r="J19" s="116"/>
      <c r="K19" s="109"/>
    </row>
    <row r="20" spans="1:11" ht="12" customHeight="1" x14ac:dyDescent="0.25">
      <c r="A20" s="108"/>
      <c r="B20" s="110"/>
      <c r="C20" s="186"/>
      <c r="D20" s="113"/>
      <c r="E20" s="115" t="s">
        <v>115</v>
      </c>
      <c r="F20" s="113"/>
      <c r="G20" s="191" t="s">
        <v>154</v>
      </c>
      <c r="H20" s="191"/>
      <c r="I20" s="191"/>
      <c r="J20" s="191"/>
      <c r="K20" s="109"/>
    </row>
    <row r="21" spans="1:11" ht="12" customHeight="1" x14ac:dyDescent="0.25">
      <c r="A21" s="108"/>
      <c r="B21" s="110"/>
      <c r="C21" s="186"/>
      <c r="D21" s="113"/>
      <c r="E21" s="115" t="s">
        <v>114</v>
      </c>
      <c r="F21" s="113"/>
      <c r="G21" s="189" t="s">
        <v>154</v>
      </c>
      <c r="H21" s="189"/>
      <c r="I21" s="189"/>
      <c r="J21" s="189"/>
      <c r="K21" s="109"/>
    </row>
    <row r="22" spans="1:11" ht="12" customHeight="1" x14ac:dyDescent="0.25">
      <c r="A22" s="108"/>
      <c r="B22" s="110"/>
      <c r="C22" s="186"/>
      <c r="D22" s="113"/>
      <c r="E22" s="115" t="s">
        <v>122</v>
      </c>
      <c r="F22" s="113"/>
      <c r="G22" s="189" t="s">
        <v>154</v>
      </c>
      <c r="H22" s="189"/>
      <c r="I22" s="189"/>
      <c r="J22" s="189"/>
      <c r="K22" s="109"/>
    </row>
    <row r="23" spans="1:11" ht="12.75" customHeight="1" x14ac:dyDescent="0.25">
      <c r="A23" s="108"/>
      <c r="B23" s="110"/>
      <c r="C23" s="186"/>
      <c r="D23" s="113"/>
      <c r="E23" s="114"/>
      <c r="F23" s="113"/>
      <c r="G23" s="113"/>
      <c r="H23" s="112"/>
      <c r="I23" s="112"/>
      <c r="J23" s="111"/>
      <c r="K23" s="109"/>
    </row>
    <row r="24" spans="1:11" ht="15" x14ac:dyDescent="0.25">
      <c r="A24" s="108"/>
      <c r="B24" s="110"/>
      <c r="C24" s="186"/>
      <c r="D24" s="113"/>
      <c r="E24" s="114"/>
      <c r="F24" s="113"/>
      <c r="G24" s="113"/>
      <c r="H24" s="112"/>
      <c r="I24" s="112"/>
      <c r="J24" s="111"/>
      <c r="K24" s="109"/>
    </row>
    <row r="25" spans="1:11" x14ac:dyDescent="0.25">
      <c r="A25" s="108"/>
      <c r="B25" s="110"/>
      <c r="C25" s="186"/>
      <c r="D25" s="187"/>
      <c r="E25" s="187"/>
      <c r="F25" s="187"/>
      <c r="G25" s="187"/>
      <c r="H25" s="187"/>
      <c r="I25" s="187"/>
      <c r="J25" s="187"/>
      <c r="K25" s="109"/>
    </row>
    <row r="26" spans="1:11" x14ac:dyDescent="0.25">
      <c r="A26" s="108"/>
      <c r="B26" s="110"/>
      <c r="C26" s="183" t="s">
        <v>34</v>
      </c>
      <c r="D26" s="183"/>
      <c r="E26" s="183"/>
      <c r="F26" s="183"/>
      <c r="G26" s="183"/>
      <c r="H26" s="183"/>
      <c r="I26" s="183"/>
      <c r="J26" s="183"/>
      <c r="K26" s="109"/>
    </row>
    <row r="27" spans="1:11" ht="13.8" thickBot="1" x14ac:dyDescent="0.3">
      <c r="A27" s="108"/>
      <c r="B27" s="107"/>
      <c r="C27" s="105"/>
      <c r="D27" s="105"/>
      <c r="E27" s="105"/>
      <c r="F27" s="105"/>
      <c r="G27" s="105"/>
      <c r="H27" s="106"/>
      <c r="I27" s="106"/>
      <c r="J27" s="105"/>
      <c r="K27" s="104"/>
    </row>
    <row r="28" spans="1:11" ht="13.8" thickTop="1" x14ac:dyDescent="0.25"/>
  </sheetData>
  <sheetProtection password="DE3B" sheet="1" objects="1" scenarios="1" selectLockedCells="1"/>
  <mergeCells count="15">
    <mergeCell ref="E3:K3"/>
    <mergeCell ref="C26:J26"/>
    <mergeCell ref="C8:J8"/>
    <mergeCell ref="C9:J9"/>
    <mergeCell ref="C10:C14"/>
    <mergeCell ref="D10:J10"/>
    <mergeCell ref="E12:J12"/>
    <mergeCell ref="C15:C25"/>
    <mergeCell ref="D15:J15"/>
    <mergeCell ref="G17:J17"/>
    <mergeCell ref="G18:J18"/>
    <mergeCell ref="G20:J20"/>
    <mergeCell ref="G21:J21"/>
    <mergeCell ref="G22:J22"/>
    <mergeCell ref="D25:J25"/>
  </mergeCells>
  <dataValidations count="5">
    <dataValidation type="list" allowBlank="1" showInputMessage="1" showErrorMessage="1" errorTitle="Ooops!" error="_x000a_Please select from the dropdown list._x000a__x000a_Press Cancel to make your selection._x000a__x000a_" promptTitle="Payment #" prompt="Select which payment your hospital is applying for.  _x000a__x000a_Selecting 1 represents the first payment._x000a_" sqref="G20:J20">
      <formula1>"Select,1,2,3,4,5,6"</formula1>
    </dataValidation>
    <dataValidation type="list" allowBlank="1" showInputMessage="1" showErrorMessage="1" errorTitle="Ooops!" error="_x000a_Please select from the dropdown list._x000a__x000a_Press Cancel to make your selection._x000a_" promptTitle="Attestation Type (AIU / MU)" prompt="You must enter the data into ePIP to demonstrate use of certified EHR technology (CEHRT)._x000a_-AIU:  Meet adopt, implement or upgrade_x000a_-MU:  Meet Meaningful Use &amp; Clinical Quality Measures_x000a_" sqref="G21:J21">
      <formula1>"Select,AIU - Adopt, AIU - Implement, AIU - Upgrade, Meaningful Use"</formula1>
    </dataValidation>
    <dataValidation type="list" allowBlank="1" showInputMessage="1" showErrorMessage="1" errorTitle="Ooops!" error="_x000a_Please select from the dropdown list._x000a__x000a_Press Cancel to make your selection._x000a_" promptTitle="Calendar Year" prompt="Enter the calendar year for which you are is applying for payment._x000a_" sqref="G22:J22">
      <formula1>"Select,2011,2012,2013,2014,2015,2016,2017,2018,2019,2020,2021"</formula1>
    </dataValidation>
    <dataValidation allowBlank="1" showInputMessage="1" showErrorMessage="1" promptTitle="Provider Name" prompt="Enter your legal name." sqref="G17:J17"/>
    <dataValidation type="textLength" allowBlank="1" showInputMessage="1" showErrorMessage="1" promptTitle="AHCCCS Provider Number" prompt="Enter the provider's 6-digit AHCCCS Provider Number." sqref="G18:J18">
      <formula1>0</formula1>
      <formula2>6</formula2>
    </dataValidation>
  </dataValidations>
  <printOptions horizontalCentered="1" verticalCentered="1"/>
  <pageMargins left="0" right="0" top="0.5" bottom="0.75" header="0" footer="0.25"/>
  <pageSetup orientation="landscape" r:id="rId1"/>
  <headerFooter alignWithMargins="0">
    <oddFooter>&amp;R&amp;7Page &amp;P of &amp;N
&amp;A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A15AB"/>
  </sheetPr>
  <dimension ref="A1:K63"/>
  <sheetViews>
    <sheetView zoomScaleNormal="100" workbookViewId="0">
      <selection activeCell="E19" sqref="E19"/>
    </sheetView>
  </sheetViews>
  <sheetFormatPr defaultColWidth="9.109375" defaultRowHeight="13.2" x14ac:dyDescent="0.25"/>
  <cols>
    <col min="1" max="2" width="3" style="1" customWidth="1"/>
    <col min="3" max="3" width="49.109375" style="1" customWidth="1"/>
    <col min="4" max="4" width="1.6640625" style="1" customWidth="1"/>
    <col min="5" max="5" width="10.5546875" style="1" customWidth="1"/>
    <col min="6" max="6" width="3.5546875" style="2" customWidth="1"/>
    <col min="7" max="7" width="10.5546875" style="2" customWidth="1"/>
    <col min="8" max="8" width="19" style="1" customWidth="1"/>
    <col min="9" max="16384" width="9.109375" style="1"/>
  </cols>
  <sheetData>
    <row r="1" spans="1:8" x14ac:dyDescent="0.25">
      <c r="F1" s="96"/>
      <c r="G1" s="96"/>
    </row>
    <row r="2" spans="1:8" x14ac:dyDescent="0.25">
      <c r="C2" s="192" t="s">
        <v>132</v>
      </c>
      <c r="D2" s="192"/>
      <c r="E2" s="192"/>
      <c r="F2" s="192"/>
      <c r="G2" s="192"/>
      <c r="H2" s="192"/>
    </row>
    <row r="3" spans="1:8" ht="13.8" thickBot="1" x14ac:dyDescent="0.3">
      <c r="A3" s="139"/>
      <c r="B3" s="139"/>
      <c r="C3" s="139"/>
      <c r="D3" s="139"/>
      <c r="E3" s="139"/>
      <c r="F3" s="140"/>
      <c r="G3" s="140"/>
      <c r="H3" s="139"/>
    </row>
    <row r="4" spans="1:8" x14ac:dyDescent="0.25">
      <c r="B4" s="21"/>
      <c r="H4" s="13" t="s">
        <v>70</v>
      </c>
    </row>
    <row r="5" spans="1:8" x14ac:dyDescent="0.25">
      <c r="H5" s="23" t="s">
        <v>80</v>
      </c>
    </row>
    <row r="6" spans="1:8" ht="12.75" customHeight="1" x14ac:dyDescent="0.3">
      <c r="C6" s="14"/>
      <c r="D6" s="15"/>
      <c r="E6" s="15"/>
      <c r="F6" s="16"/>
      <c r="G6" s="17"/>
      <c r="H6" s="22" t="s">
        <v>83</v>
      </c>
    </row>
    <row r="7" spans="1:8" ht="12.75" customHeight="1" x14ac:dyDescent="0.3">
      <c r="C7" s="14"/>
      <c r="D7" s="15"/>
      <c r="E7" s="15"/>
      <c r="F7" s="16"/>
      <c r="G7" s="17"/>
      <c r="H7" s="83" t="str">
        <f>Instructions!I7</f>
        <v>Version 5.0</v>
      </c>
    </row>
    <row r="8" spans="1:8" ht="12.75" customHeight="1" x14ac:dyDescent="0.25">
      <c r="A8" s="170" t="s">
        <v>91</v>
      </c>
      <c r="B8" s="194" t="s">
        <v>92</v>
      </c>
      <c r="C8" s="194"/>
      <c r="D8" s="194"/>
      <c r="E8" s="194"/>
      <c r="F8" s="194"/>
      <c r="G8" s="194"/>
      <c r="H8" s="194"/>
    </row>
    <row r="9" spans="1:8" x14ac:dyDescent="0.25">
      <c r="A9" s="170"/>
      <c r="C9" s="5"/>
      <c r="D9" s="5"/>
      <c r="E9" s="198"/>
      <c r="F9" s="198"/>
      <c r="G9" s="198"/>
      <c r="H9" s="198"/>
    </row>
    <row r="10" spans="1:8" ht="9.75" customHeight="1" x14ac:dyDescent="0.25">
      <c r="A10" s="170"/>
      <c r="C10" s="84" t="str">
        <f>'Set-Up'!E17</f>
        <v>Provider Name</v>
      </c>
      <c r="E10" s="199">
        <f>'Set-Up'!G17</f>
        <v>0</v>
      </c>
      <c r="F10" s="200"/>
      <c r="G10" s="200"/>
      <c r="H10" s="200"/>
    </row>
    <row r="11" spans="1:8" ht="9.75" customHeight="1" x14ac:dyDescent="0.25">
      <c r="A11" s="170"/>
      <c r="C11" s="84" t="str">
        <f>'Set-Up'!E18</f>
        <v>AHCCCS Provider Number</v>
      </c>
      <c r="E11" s="201">
        <f>'Set-Up'!G18</f>
        <v>0</v>
      </c>
      <c r="F11" s="202"/>
      <c r="G11" s="202"/>
      <c r="H11" s="202"/>
    </row>
    <row r="12" spans="1:8" ht="9.75" customHeight="1" x14ac:dyDescent="0.25">
      <c r="A12" s="170"/>
      <c r="C12" s="84"/>
      <c r="E12" s="160"/>
      <c r="F12" s="160"/>
      <c r="G12" s="160"/>
      <c r="H12" s="160"/>
    </row>
    <row r="13" spans="1:8" ht="9.75" customHeight="1" x14ac:dyDescent="0.25">
      <c r="A13" s="170"/>
      <c r="C13" s="84" t="str">
        <f>'Set-Up'!E20</f>
        <v>Payment #</v>
      </c>
      <c r="E13" s="199" t="str">
        <f>'Set-Up'!G20</f>
        <v>Select</v>
      </c>
      <c r="F13" s="200"/>
      <c r="G13" s="200"/>
      <c r="H13" s="200"/>
    </row>
    <row r="14" spans="1:8" ht="9.75" customHeight="1" x14ac:dyDescent="0.25">
      <c r="A14" s="170"/>
      <c r="C14" s="84" t="str">
        <f>'Set-Up'!E21</f>
        <v>Attestation Type</v>
      </c>
      <c r="E14" s="199" t="str">
        <f>'Set-Up'!G21</f>
        <v>Select</v>
      </c>
      <c r="F14" s="200"/>
      <c r="G14" s="200"/>
      <c r="H14" s="200"/>
    </row>
    <row r="15" spans="1:8" ht="9.75" customHeight="1" x14ac:dyDescent="0.25">
      <c r="A15" s="170"/>
      <c r="C15" s="84" t="str">
        <f>'Set-Up'!E22</f>
        <v>Calendar Year (YYYY)</v>
      </c>
      <c r="E15" s="199" t="str">
        <f>'Set-Up'!G22</f>
        <v>Select</v>
      </c>
      <c r="F15" s="200"/>
      <c r="G15" s="200"/>
      <c r="H15" s="200"/>
    </row>
    <row r="16" spans="1:8" ht="12.75" customHeight="1" x14ac:dyDescent="0.25">
      <c r="A16" s="170"/>
      <c r="C16" s="4"/>
      <c r="E16" s="198"/>
      <c r="F16" s="198"/>
      <c r="G16" s="198"/>
      <c r="H16" s="198"/>
    </row>
    <row r="17" spans="1:9" ht="12.75" customHeight="1" x14ac:dyDescent="0.25">
      <c r="A17" s="170" t="s">
        <v>3</v>
      </c>
      <c r="B17" s="194" t="s">
        <v>9</v>
      </c>
      <c r="C17" s="194"/>
      <c r="D17" s="194"/>
      <c r="E17" s="194"/>
      <c r="F17" s="194"/>
      <c r="G17" s="194"/>
      <c r="H17" s="194"/>
    </row>
    <row r="18" spans="1:9" ht="16.2" thickBot="1" x14ac:dyDescent="0.3">
      <c r="A18" s="170"/>
      <c r="C18" s="5"/>
      <c r="D18" s="5"/>
      <c r="H18" s="90" t="str">
        <f>IF(H19="90-day period"," ","ALERT")</f>
        <v>ALERT</v>
      </c>
    </row>
    <row r="19" spans="1:9" ht="24" customHeight="1" thickBot="1" x14ac:dyDescent="0.3">
      <c r="A19" s="170"/>
      <c r="C19" s="153" t="s">
        <v>151</v>
      </c>
      <c r="D19" s="5"/>
      <c r="E19" s="39"/>
      <c r="F19" s="24" t="s">
        <v>0</v>
      </c>
      <c r="G19" s="39"/>
      <c r="H19" s="89" t="str">
        <f>IF(G19=(E19+89),"90-day period","Not a 90-day period")</f>
        <v>Not a 90-day period</v>
      </c>
    </row>
    <row r="20" spans="1:9" ht="12" customHeight="1" x14ac:dyDescent="0.25">
      <c r="A20" s="170"/>
      <c r="C20" s="75" t="s">
        <v>4</v>
      </c>
      <c r="D20" s="5"/>
      <c r="E20" s="29"/>
      <c r="F20" s="30"/>
      <c r="G20" s="31"/>
      <c r="H20" s="33"/>
    </row>
    <row r="21" spans="1:9" ht="30" customHeight="1" thickBot="1" x14ac:dyDescent="0.3">
      <c r="A21" s="170"/>
      <c r="C21" s="34"/>
      <c r="D21" s="5"/>
      <c r="E21" s="82" t="s">
        <v>63</v>
      </c>
      <c r="F21" s="30"/>
      <c r="G21" s="81" t="s">
        <v>82</v>
      </c>
      <c r="H21" s="33"/>
    </row>
    <row r="22" spans="1:9" ht="24" customHeight="1" thickBot="1" x14ac:dyDescent="0.3">
      <c r="A22" s="170"/>
      <c r="C22" s="28" t="s">
        <v>81</v>
      </c>
      <c r="D22" s="11"/>
      <c r="E22" s="66"/>
      <c r="F22" s="11"/>
      <c r="G22" s="148" t="s">
        <v>80</v>
      </c>
      <c r="H22" s="77"/>
    </row>
    <row r="23" spans="1:9" ht="12" customHeight="1" thickBot="1" x14ac:dyDescent="0.3">
      <c r="A23" s="170"/>
      <c r="C23" s="34"/>
      <c r="D23" s="5"/>
      <c r="E23" s="29"/>
      <c r="F23" s="30"/>
      <c r="G23" s="31"/>
      <c r="H23" s="31"/>
      <c r="I23" s="33"/>
    </row>
    <row r="24" spans="1:9" ht="24" customHeight="1" thickBot="1" x14ac:dyDescent="0.3">
      <c r="A24" s="170"/>
      <c r="C24" s="137" t="s">
        <v>134</v>
      </c>
      <c r="D24" s="11"/>
      <c r="E24" s="35"/>
      <c r="F24" s="11"/>
      <c r="G24" s="193" t="s">
        <v>101</v>
      </c>
      <c r="H24" s="193"/>
    </row>
    <row r="25" spans="1:9" ht="12.75" customHeight="1" x14ac:dyDescent="0.25">
      <c r="A25" s="170"/>
      <c r="C25" s="27"/>
      <c r="D25" s="11"/>
      <c r="E25" s="25"/>
      <c r="F25" s="11"/>
      <c r="G25" s="10"/>
    </row>
    <row r="26" spans="1:9" ht="18.75" customHeight="1" thickBot="1" x14ac:dyDescent="0.3">
      <c r="A26" s="170"/>
      <c r="C26" s="86" t="s">
        <v>135</v>
      </c>
      <c r="D26" s="5"/>
      <c r="E26" s="100" t="s">
        <v>113</v>
      </c>
      <c r="F26" s="68"/>
      <c r="G26" s="67"/>
      <c r="H26" s="69"/>
      <c r="I26" s="76"/>
    </row>
    <row r="27" spans="1:9" ht="24" customHeight="1" thickBot="1" x14ac:dyDescent="0.3">
      <c r="A27" s="170"/>
      <c r="C27" s="26" t="s">
        <v>1</v>
      </c>
      <c r="D27" s="11"/>
      <c r="E27" s="35"/>
      <c r="F27" s="11"/>
      <c r="G27" s="10"/>
    </row>
    <row r="28" spans="1:9" ht="24" customHeight="1" thickBot="1" x14ac:dyDescent="0.3">
      <c r="A28" s="170"/>
      <c r="C28" s="150" t="s">
        <v>137</v>
      </c>
      <c r="D28" s="11"/>
      <c r="E28" s="25"/>
      <c r="F28" s="11"/>
      <c r="G28" s="10"/>
    </row>
    <row r="29" spans="1:9" ht="24" customHeight="1" thickBot="1" x14ac:dyDescent="0.3">
      <c r="A29" s="170"/>
      <c r="B29" s="206" t="s">
        <v>11</v>
      </c>
      <c r="C29" s="26" t="s">
        <v>12</v>
      </c>
      <c r="D29" s="11"/>
      <c r="E29" s="35"/>
      <c r="F29" s="11"/>
      <c r="G29" s="211" t="s">
        <v>138</v>
      </c>
      <c r="H29" s="212"/>
    </row>
    <row r="30" spans="1:9" ht="24" customHeight="1" thickBot="1" x14ac:dyDescent="0.3">
      <c r="A30" s="170"/>
      <c r="B30" s="207"/>
      <c r="C30" s="26" t="s">
        <v>13</v>
      </c>
      <c r="D30" s="11"/>
      <c r="E30" s="35"/>
      <c r="F30" s="11"/>
      <c r="G30" s="212"/>
      <c r="H30" s="212"/>
    </row>
    <row r="31" spans="1:9" ht="24" customHeight="1" thickBot="1" x14ac:dyDescent="0.3">
      <c r="A31" s="170"/>
      <c r="B31" s="207"/>
      <c r="C31" s="26" t="s">
        <v>14</v>
      </c>
      <c r="D31" s="11"/>
      <c r="E31" s="35"/>
      <c r="F31" s="11"/>
      <c r="G31" s="212"/>
      <c r="H31" s="212"/>
    </row>
    <row r="32" spans="1:9" ht="24" customHeight="1" thickBot="1" x14ac:dyDescent="0.3">
      <c r="A32" s="170"/>
      <c r="B32" s="207"/>
      <c r="C32" s="26" t="s">
        <v>15</v>
      </c>
      <c r="D32" s="11"/>
      <c r="E32" s="35"/>
      <c r="F32" s="11"/>
      <c r="G32" s="212"/>
      <c r="H32" s="212"/>
    </row>
    <row r="33" spans="1:9" ht="24" customHeight="1" thickBot="1" x14ac:dyDescent="0.3">
      <c r="A33" s="170"/>
      <c r="B33" s="207"/>
      <c r="C33" s="26" t="s">
        <v>16</v>
      </c>
      <c r="D33" s="11"/>
      <c r="E33" s="35"/>
      <c r="F33" s="11"/>
      <c r="G33" s="212"/>
      <c r="H33" s="212"/>
    </row>
    <row r="34" spans="1:9" ht="12.75" customHeight="1" x14ac:dyDescent="0.25">
      <c r="A34" s="170"/>
      <c r="B34" s="3"/>
      <c r="C34" s="27"/>
      <c r="D34" s="11"/>
      <c r="E34" s="91">
        <f>SUM(E27,E29:E33)</f>
        <v>0</v>
      </c>
      <c r="F34" s="11"/>
      <c r="G34" s="10"/>
    </row>
    <row r="35" spans="1:9" ht="12.75" customHeight="1" thickBot="1" x14ac:dyDescent="0.3">
      <c r="A35" s="170"/>
      <c r="B35" s="3"/>
      <c r="C35" s="27"/>
      <c r="D35" s="11"/>
      <c r="E35" s="25"/>
      <c r="F35" s="11"/>
      <c r="G35" s="10"/>
    </row>
    <row r="36" spans="1:9" ht="24" customHeight="1" thickBot="1" x14ac:dyDescent="0.3">
      <c r="A36" s="170"/>
      <c r="C36" s="153" t="s">
        <v>150</v>
      </c>
      <c r="D36" s="5"/>
      <c r="E36" s="39"/>
      <c r="F36" s="24" t="s">
        <v>0</v>
      </c>
      <c r="G36" s="39"/>
      <c r="H36" s="154" t="s">
        <v>142</v>
      </c>
      <c r="I36" s="155"/>
    </row>
    <row r="37" spans="1:9" ht="12" customHeight="1" x14ac:dyDescent="0.25">
      <c r="A37" s="170"/>
      <c r="C37" s="86" t="s">
        <v>93</v>
      </c>
      <c r="D37" s="5"/>
      <c r="E37" s="29"/>
      <c r="F37" s="30"/>
      <c r="G37" s="31"/>
      <c r="H37" s="33"/>
    </row>
    <row r="38" spans="1:9" ht="18.75" customHeight="1" thickBot="1" x14ac:dyDescent="0.3">
      <c r="A38" s="170"/>
      <c r="B38" s="3"/>
      <c r="C38" s="27"/>
      <c r="D38" s="11"/>
      <c r="E38" s="100" t="s">
        <v>113</v>
      </c>
      <c r="F38" s="11"/>
      <c r="G38" s="12"/>
    </row>
    <row r="39" spans="1:9" ht="24" customHeight="1" thickBot="1" x14ac:dyDescent="0.3">
      <c r="A39" s="170"/>
      <c r="B39" s="85"/>
      <c r="C39" s="137" t="s">
        <v>136</v>
      </c>
      <c r="D39" s="11"/>
      <c r="E39" s="36"/>
      <c r="F39" s="11"/>
      <c r="G39" s="193" t="s">
        <v>99</v>
      </c>
      <c r="H39" s="193"/>
      <c r="I39" s="149"/>
    </row>
    <row r="40" spans="1:9" x14ac:dyDescent="0.25">
      <c r="A40" s="170"/>
      <c r="B40" s="99"/>
      <c r="C40" s="27"/>
      <c r="D40" s="11"/>
      <c r="E40" s="25"/>
      <c r="F40" s="11"/>
      <c r="G40" s="98"/>
      <c r="H40" s="98"/>
      <c r="I40" s="149"/>
    </row>
    <row r="41" spans="1:9" ht="12.75" customHeight="1" thickBot="1" x14ac:dyDescent="0.3">
      <c r="A41" s="170"/>
      <c r="B41" s="3"/>
      <c r="C41" s="86" t="s">
        <v>135</v>
      </c>
      <c r="D41" s="11"/>
      <c r="E41" s="25"/>
      <c r="F41" s="11"/>
      <c r="G41" s="10"/>
    </row>
    <row r="42" spans="1:9" ht="30" customHeight="1" thickBot="1" x14ac:dyDescent="0.3">
      <c r="A42" s="170"/>
      <c r="B42" s="195" t="s">
        <v>2</v>
      </c>
      <c r="C42" s="28" t="s">
        <v>94</v>
      </c>
      <c r="D42" s="11"/>
      <c r="E42" s="36"/>
      <c r="F42" s="11"/>
      <c r="G42" s="193" t="s">
        <v>143</v>
      </c>
      <c r="H42" s="193"/>
    </row>
    <row r="43" spans="1:9" ht="30" customHeight="1" thickBot="1" x14ac:dyDescent="0.3">
      <c r="A43" s="170"/>
      <c r="B43" s="195"/>
      <c r="C43" s="28" t="s">
        <v>95</v>
      </c>
      <c r="D43" s="11"/>
      <c r="E43" s="36"/>
      <c r="F43" s="11"/>
      <c r="G43" s="193" t="s">
        <v>144</v>
      </c>
      <c r="H43" s="193"/>
    </row>
    <row r="44" spans="1:9" ht="12.75" customHeight="1" x14ac:dyDescent="0.25">
      <c r="A44" s="170"/>
      <c r="C44" s="18"/>
      <c r="D44" s="11"/>
      <c r="E44" s="32"/>
      <c r="F44" s="11"/>
      <c r="G44" s="11"/>
    </row>
    <row r="45" spans="1:9" ht="12.75" customHeight="1" x14ac:dyDescent="0.25">
      <c r="A45" s="170" t="s">
        <v>10</v>
      </c>
      <c r="B45" s="194" t="s">
        <v>7</v>
      </c>
      <c r="C45" s="194"/>
      <c r="D45" s="194"/>
      <c r="E45" s="194"/>
      <c r="F45" s="194"/>
      <c r="G45" s="194"/>
      <c r="H45" s="194"/>
    </row>
    <row r="46" spans="1:9" ht="12.75" customHeight="1" x14ac:dyDescent="0.25">
      <c r="A46" s="170"/>
      <c r="C46" s="12"/>
      <c r="D46" s="10"/>
      <c r="E46" s="10"/>
      <c r="F46" s="10"/>
      <c r="G46" s="10"/>
    </row>
    <row r="47" spans="1:9" ht="12.75" customHeight="1" thickBot="1" x14ac:dyDescent="0.3">
      <c r="A47" s="170"/>
      <c r="C47" s="27"/>
      <c r="D47" s="11"/>
      <c r="E47" s="82" t="s">
        <v>98</v>
      </c>
      <c r="F47" s="11"/>
      <c r="G47" s="82" t="s">
        <v>99</v>
      </c>
    </row>
    <row r="48" spans="1:9" ht="24" customHeight="1" thickBot="1" x14ac:dyDescent="0.3">
      <c r="A48" s="170"/>
      <c r="C48" s="157" t="s">
        <v>145</v>
      </c>
      <c r="D48" s="11"/>
      <c r="E48" s="37">
        <f>SUM(E42:E43)</f>
        <v>0</v>
      </c>
      <c r="F48" s="87"/>
      <c r="G48" s="37">
        <f>E39</f>
        <v>0</v>
      </c>
      <c r="H48" s="92" t="str">
        <f>IF(E48&gt;G48,"Error: Numerator greater than Denominator", " ")</f>
        <v xml:space="preserve"> </v>
      </c>
    </row>
    <row r="49" spans="1:11" ht="12.75" customHeight="1" thickBot="1" x14ac:dyDescent="0.3">
      <c r="A49" s="170"/>
      <c r="C49" s="19"/>
      <c r="D49" s="11"/>
      <c r="E49" s="25"/>
      <c r="F49" s="62"/>
      <c r="G49" s="63"/>
      <c r="H49" s="64"/>
    </row>
    <row r="50" spans="1:11" ht="24" customHeight="1" thickBot="1" x14ac:dyDescent="0.3">
      <c r="A50" s="170"/>
      <c r="C50" s="157" t="s">
        <v>146</v>
      </c>
      <c r="D50" s="11"/>
      <c r="E50" s="37">
        <f>SUM(E27,E29:E33)</f>
        <v>0</v>
      </c>
      <c r="F50" s="87"/>
      <c r="G50" s="37">
        <f>E24</f>
        <v>0</v>
      </c>
      <c r="H50" s="92" t="str">
        <f>IF(E50&gt;G50,"Error: Numerator greater than Denominator", " ")</f>
        <v xml:space="preserve"> </v>
      </c>
      <c r="I50" s="88"/>
      <c r="J50" s="88"/>
      <c r="K50" s="20"/>
    </row>
    <row r="51" spans="1:11" ht="12.75" customHeight="1" x14ac:dyDescent="0.25">
      <c r="A51" s="170"/>
      <c r="C51" s="12"/>
      <c r="D51" s="10"/>
      <c r="E51" s="10"/>
      <c r="F51" s="10"/>
      <c r="G51" s="10"/>
    </row>
    <row r="52" spans="1:11" ht="12.75" customHeight="1" x14ac:dyDescent="0.25">
      <c r="A52" s="170"/>
      <c r="B52" s="194" t="s">
        <v>8</v>
      </c>
      <c r="C52" s="194"/>
      <c r="D52" s="194"/>
      <c r="E52" s="194"/>
      <c r="F52" s="194"/>
      <c r="G52" s="194"/>
      <c r="H52" s="194"/>
    </row>
    <row r="53" spans="1:11" ht="12.75" customHeight="1" thickBot="1" x14ac:dyDescent="0.3">
      <c r="A53" s="170"/>
      <c r="C53" s="12"/>
      <c r="D53" s="10"/>
      <c r="E53" s="10"/>
      <c r="F53" s="10"/>
      <c r="G53" s="10"/>
    </row>
    <row r="54" spans="1:11" ht="24" customHeight="1" thickBot="1" x14ac:dyDescent="0.3">
      <c r="A54" s="170"/>
      <c r="C54" s="19" t="s">
        <v>97</v>
      </c>
      <c r="D54" s="11"/>
      <c r="E54" s="38" t="str">
        <f>IF(ISERROR(E48/G48),"-",E48/G48)</f>
        <v>-</v>
      </c>
      <c r="F54" s="11"/>
      <c r="G54" s="196" t="str">
        <f>IF(E54="-"," ",IF(E54&lt;0%,"Error - Does Not Meet",IF(E54&gt;=90%,"Does Not Meet Non-Hospital-Based","Meets Non-Hospital-Based")))</f>
        <v xml:space="preserve"> </v>
      </c>
      <c r="H54" s="197"/>
    </row>
    <row r="55" spans="1:11" ht="12.75" customHeight="1" thickBot="1" x14ac:dyDescent="0.3">
      <c r="A55" s="170"/>
      <c r="C55" s="19"/>
      <c r="D55" s="11"/>
      <c r="E55" s="25"/>
      <c r="F55" s="11"/>
      <c r="G55" s="60"/>
      <c r="H55" s="61"/>
    </row>
    <row r="56" spans="1:11" ht="24" customHeight="1" thickBot="1" x14ac:dyDescent="0.3">
      <c r="A56" s="170"/>
      <c r="C56" s="19" t="s">
        <v>96</v>
      </c>
      <c r="D56" s="11"/>
      <c r="E56" s="38" t="str">
        <f>IF(ISERROR(E50/G50),"-",E50/G50)</f>
        <v>-</v>
      </c>
      <c r="F56" s="11"/>
      <c r="G56" s="196" t="str">
        <f>IF(E56="-"," ",IF(E56&gt;100%,"Error - Does Not Meet",IF(E56&lt;30%,"Does Not Meet","Meets 30% minimum")))</f>
        <v xml:space="preserve"> </v>
      </c>
      <c r="H56" s="197"/>
    </row>
    <row r="57" spans="1:11" ht="12.75" customHeight="1" x14ac:dyDescent="0.25">
      <c r="A57" s="170"/>
      <c r="C57" s="5"/>
      <c r="D57" s="5"/>
      <c r="F57" s="6"/>
      <c r="G57" s="7"/>
    </row>
    <row r="58" spans="1:11" ht="12.75" customHeight="1" x14ac:dyDescent="0.25">
      <c r="A58" s="170" t="s">
        <v>5</v>
      </c>
      <c r="B58" s="194" t="s">
        <v>60</v>
      </c>
      <c r="C58" s="194"/>
      <c r="D58" s="194"/>
      <c r="E58" s="194"/>
      <c r="F58" s="194"/>
      <c r="G58" s="194"/>
      <c r="H58" s="194"/>
    </row>
    <row r="59" spans="1:11" ht="12.75" customHeight="1" thickBot="1" x14ac:dyDescent="0.3">
      <c r="A59" s="170"/>
      <c r="C59" s="8"/>
      <c r="D59" s="5"/>
      <c r="E59" s="9"/>
      <c r="F59" s="6"/>
      <c r="G59" s="203"/>
      <c r="H59" s="204"/>
    </row>
    <row r="60" spans="1:11" ht="24" customHeight="1" thickBot="1" x14ac:dyDescent="0.3">
      <c r="A60" s="170"/>
      <c r="C60" s="18" t="s">
        <v>6</v>
      </c>
      <c r="D60" s="11"/>
      <c r="E60" s="208" t="str">
        <f>IF(E54&gt;=90%,"Provider Not Eligible",IF(E54&lt;0%,"Provider Not Eligible",IF(E56&gt;100%,"Provider Not Eligible",IF(E56&gt;=30%,"Provider Eligible","Provider Not Eligible"))))</f>
        <v>Provider Not Eligible</v>
      </c>
      <c r="F60" s="209"/>
      <c r="G60" s="209"/>
      <c r="H60" s="210"/>
    </row>
    <row r="61" spans="1:11" ht="12.75" customHeight="1" x14ac:dyDescent="0.25">
      <c r="A61" s="170"/>
      <c r="C61" s="8"/>
      <c r="D61" s="5"/>
      <c r="E61" s="9"/>
      <c r="F61" s="6"/>
      <c r="G61" s="203"/>
      <c r="H61" s="204"/>
    </row>
    <row r="62" spans="1:11" ht="12.75" customHeight="1" x14ac:dyDescent="0.25">
      <c r="A62" s="170"/>
      <c r="B62" s="194"/>
      <c r="C62" s="194"/>
      <c r="D62" s="194"/>
      <c r="E62" s="194"/>
      <c r="F62" s="194"/>
      <c r="G62" s="194"/>
      <c r="H62" s="194"/>
    </row>
    <row r="63" spans="1:11" x14ac:dyDescent="0.25">
      <c r="A63" s="205" t="str">
        <f>Instructions!A52</f>
        <v>The calculations in this workbook are an estimate and are not a guarantee of payment.  AHCCCS reserves the right to change any calculation anytime.</v>
      </c>
      <c r="B63" s="205"/>
      <c r="C63" s="205"/>
      <c r="D63" s="205"/>
      <c r="E63" s="205"/>
      <c r="F63" s="205"/>
      <c r="G63" s="205"/>
      <c r="H63" s="205"/>
    </row>
  </sheetData>
  <sheetProtection password="DE3B" sheet="1" objects="1" scenarios="1" selectLockedCells="1"/>
  <mergeCells count="31">
    <mergeCell ref="A63:H63"/>
    <mergeCell ref="B29:B33"/>
    <mergeCell ref="B58:H58"/>
    <mergeCell ref="B45:H45"/>
    <mergeCell ref="E60:H60"/>
    <mergeCell ref="G54:H54"/>
    <mergeCell ref="B52:H52"/>
    <mergeCell ref="G29:H33"/>
    <mergeCell ref="G39:H39"/>
    <mergeCell ref="E15:H15"/>
    <mergeCell ref="E16:H16"/>
    <mergeCell ref="B62:H62"/>
    <mergeCell ref="A58:A62"/>
    <mergeCell ref="G61:H61"/>
    <mergeCell ref="G59:H59"/>
    <mergeCell ref="C2:H2"/>
    <mergeCell ref="G42:H42"/>
    <mergeCell ref="G43:H43"/>
    <mergeCell ref="A17:A44"/>
    <mergeCell ref="A45:A57"/>
    <mergeCell ref="B17:H17"/>
    <mergeCell ref="B42:B43"/>
    <mergeCell ref="G56:H56"/>
    <mergeCell ref="G24:H24"/>
    <mergeCell ref="B8:H8"/>
    <mergeCell ref="A8:A16"/>
    <mergeCell ref="E9:H9"/>
    <mergeCell ref="E10:H10"/>
    <mergeCell ref="E11:H11"/>
    <mergeCell ref="E13:H13"/>
    <mergeCell ref="E14:H14"/>
  </mergeCells>
  <phoneticPr fontId="0" type="noConversion"/>
  <dataValidations count="17">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Patient Volume Reporting Period" prompt="Enter the End Date of the 90-day period from the prior Calendar Year._x000a_ _x000a_" sqref="G19">
      <formula1>40179</formula1>
      <formula2>44196</formula2>
    </dataValidation>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atient Volume Reporting Period" prompt="Enter the Begin Date of the 90-day period from the prior Calendar Year._x000a_ _x000a_" sqref="E19">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Hospital-Based Reporting Period" prompt="Enter the Begin Date of the 12-month period from the prior Calendar Year._x000a_ _x000a_" sqref="E36">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Hospital-Based Reporting Period" prompt="Enter the End Date of the 12-month period from the prior Calendar Year._x000a_ _x000a_" sqref="G36">
      <formula1>40179</formula1>
      <formula2>44196</formula2>
    </dataValidation>
    <dataValidation type="whole" allowBlank="1" showInputMessage="1" showErrorMessage="1" errorTitle="Ooops!" error="Double check your entry or call the EHR Staff for assistance.  _x000a__x000a_Click Retry or Cancel to continue" promptTitle="Medicaid Patient Encounters" prompt="Medicaid Title XIX Patient Encounters determined as the Number of Unique visits based on date of service per provider per patient (numerator)._x000a_" sqref="E29:E33 E27">
      <formula1>0</formula1>
      <formula2>999999</formula2>
    </dataValidation>
    <dataValidation type="whole" allowBlank="1" showInputMessage="1" showErrorMessage="1" errorTitle="Ooops!" error="Double check your entry or call the EHR Staff for assistance.  _x000a__x000a_Click Retry or Cancel to continue" promptTitle="Total Patient Encounters" prompt="Medicaid &amp; Non-Medicaid Patient Encounters determined as the Number of Unique visits based on date of service per provider per patient (denominator)._x000a_" sqref="E24">
      <formula1>0</formula1>
      <formula2>999999</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Methodology" prompt="The way in which EPs will report their patient volume.  _x000a__x000a_EPs have the option of selecting either their own INDIVIDUAL patient volume or the practice's AGGREGATE Patient Volume." sqref="E22">
      <formula1>"Select,Individual,Aggregate"</formula1>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Type" prompt="Technique used to perform measurements.  EPs participating in the EHR Incentive Program must select either the MEDICAID or NEEDY Patient Volume.  _x000a__x000a_TIPS:  This Tab is for Medicaid Patient Volume ONLY._x000a_" sqref="G22">
      <formula1>"Select,Medicaid Patient Volume"</formula1>
    </dataValidation>
    <dataValidation allowBlank="1" showInputMessage="1" showErrorMessage="1" promptTitle="Medicaid Patient Encounters" prompt="Medicaid Title XIX Patient Encounters in the 12-month reporting period determined as the Number of Unique visits based on date of service per provider per patient (denominator)." sqref="E39"/>
    <dataValidation allowBlank="1" showInputMessage="1" showErrorMessage="1" promptTitle="Medicaid IP Patient Encounters" prompt="Medicaid Title XIX Inpatient Hospital Patient Encounters in the 12-month reporting period determined as the Number of Unique visits based on date of service per provider per patient (numerator for POS 21)." sqref="E42"/>
    <dataValidation allowBlank="1" showInputMessage="1" showErrorMessage="1" promptTitle="Medicaid ED Patient Encounters" prompt="Medicaid Title XIX Emergency Department Patient Encounters in the 12-month reporting period determined as the Number of Unique visits based on date of service per provider per patient (numerator for POS 23)." sqref="E43"/>
    <dataValidation allowBlank="1" showInputMessage="1" showErrorMessage="1" promptTitle="Hospital-Based Patient Encounter" prompt="Sum of Medicaid Title XIX Inpatient Hospital &amp; Emergency Department Patient Encounters (POS 21 &amp; POS 23 only)._x000a__x000a_TIPS:_x000a_Numerator cannot be greater than the Denominator" sqref="E48"/>
    <dataValidation allowBlank="1" showInputMessage="1" showErrorMessage="1" promptTitle="Total Medicaid Patient Encounter" prompt="Medicaid Title XIX Patient Encounters (all place of services)." sqref="G48"/>
    <dataValidation allowBlank="1" showInputMessage="1" showErrorMessage="1" promptTitle="Medicaid HB Percentage" prompt="Calculated as Total Medicaid Hospital-Based Patient Encounters divided by Total Medicaid Patient Encounters in the required 12-month reporting period." sqref="E54"/>
    <dataValidation allowBlank="1" showInputMessage="1" showErrorMessage="1" promptTitle="Medicaid PV Percentage" prompt="Calculated as Medicaid Patient Encounters divided by Total Patient Encounters in the required 90-day reporting period." sqref="E56"/>
    <dataValidation allowBlank="1" showInputMessage="1" showErrorMessage="1" promptTitle="Medicaid Patient Encounters" prompt="Calculated as the Sum of Medicaid Patient Encounters for reported STATES (all place of services)._x000a__x000a_TIPS:_x000a_Numerator cannot be greater than the Denominator" sqref="E50"/>
    <dataValidation allowBlank="1" showInputMessage="1" showErrorMessage="1" promptTitle="Total Patient Encounters" prompt="Medicaid Title XIX &amp; Non-Medicaid Patient Encounters (all place of services)." sqref="G50"/>
  </dataValidations>
  <printOptions horizontalCentered="1"/>
  <pageMargins left="0" right="0" top="0.5" bottom="0.75" header="0" footer="0.25"/>
  <pageSetup orientation="portrait" r:id="rId1"/>
  <headerFooter alignWithMargins="0">
    <oddFooter>&amp;R&amp;7Page &amp;P of &amp;N
&amp;A
&amp;F</oddFooter>
  </headerFooter>
  <rowBreaks count="1" manualBreakCount="1">
    <brk id="44"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63"/>
  <sheetViews>
    <sheetView zoomScaleNormal="100" workbookViewId="0">
      <selection activeCell="E19" sqref="E19"/>
    </sheetView>
  </sheetViews>
  <sheetFormatPr defaultColWidth="9.109375" defaultRowHeight="13.2" x14ac:dyDescent="0.25"/>
  <cols>
    <col min="1" max="2" width="3" style="1" customWidth="1"/>
    <col min="3" max="3" width="49.109375" style="1" customWidth="1"/>
    <col min="4" max="4" width="1.6640625" style="1" customWidth="1"/>
    <col min="5" max="5" width="10.5546875" style="1" customWidth="1"/>
    <col min="6" max="6" width="3.5546875" style="2" customWidth="1"/>
    <col min="7" max="7" width="10.5546875" style="2" customWidth="1"/>
    <col min="8" max="8" width="19" style="1" customWidth="1"/>
    <col min="9" max="16384" width="9.109375" style="1"/>
  </cols>
  <sheetData>
    <row r="1" spans="1:8" x14ac:dyDescent="0.25">
      <c r="F1" s="96"/>
      <c r="G1" s="96"/>
    </row>
    <row r="2" spans="1:8" x14ac:dyDescent="0.25">
      <c r="C2" s="192" t="s">
        <v>132</v>
      </c>
      <c r="D2" s="192"/>
      <c r="E2" s="192"/>
      <c r="F2" s="192"/>
      <c r="G2" s="192"/>
      <c r="H2" s="192"/>
    </row>
    <row r="3" spans="1:8" ht="13.8" thickBot="1" x14ac:dyDescent="0.3">
      <c r="A3" s="139"/>
      <c r="B3" s="139"/>
      <c r="C3" s="139"/>
      <c r="D3" s="139"/>
      <c r="E3" s="139"/>
      <c r="F3" s="140"/>
      <c r="G3" s="140"/>
      <c r="H3" s="139"/>
    </row>
    <row r="4" spans="1:8" x14ac:dyDescent="0.25">
      <c r="B4" s="21"/>
      <c r="H4" s="13" t="s">
        <v>71</v>
      </c>
    </row>
    <row r="5" spans="1:8" x14ac:dyDescent="0.25">
      <c r="H5" s="23" t="s">
        <v>80</v>
      </c>
    </row>
    <row r="6" spans="1:8" ht="12.75" customHeight="1" x14ac:dyDescent="0.3">
      <c r="C6" s="14"/>
      <c r="D6" s="15"/>
      <c r="E6" s="15"/>
      <c r="F6" s="16"/>
      <c r="G6" s="17"/>
      <c r="H6" s="22" t="s">
        <v>61</v>
      </c>
    </row>
    <row r="7" spans="1:8" ht="12.75" customHeight="1" x14ac:dyDescent="0.3">
      <c r="C7" s="14"/>
      <c r="D7" s="15"/>
      <c r="E7" s="15"/>
      <c r="F7" s="16"/>
      <c r="G7" s="17"/>
      <c r="H7" s="83" t="str">
        <f>Instructions!I7</f>
        <v>Version 5.0</v>
      </c>
    </row>
    <row r="8" spans="1:8" ht="12.75" customHeight="1" x14ac:dyDescent="0.25">
      <c r="A8" s="170" t="s">
        <v>91</v>
      </c>
      <c r="B8" s="194" t="s">
        <v>92</v>
      </c>
      <c r="C8" s="194"/>
      <c r="D8" s="194"/>
      <c r="E8" s="194"/>
      <c r="F8" s="194"/>
      <c r="G8" s="194"/>
      <c r="H8" s="194"/>
    </row>
    <row r="9" spans="1:8" x14ac:dyDescent="0.25">
      <c r="A9" s="170"/>
      <c r="C9" s="5"/>
      <c r="D9" s="5"/>
      <c r="E9" s="198"/>
      <c r="F9" s="198"/>
      <c r="G9" s="198"/>
      <c r="H9" s="198"/>
    </row>
    <row r="10" spans="1:8" ht="9.75" customHeight="1" x14ac:dyDescent="0.25">
      <c r="A10" s="170"/>
      <c r="C10" s="84" t="str">
        <f>'Set-Up'!E17</f>
        <v>Provider Name</v>
      </c>
      <c r="E10" s="199">
        <f>'Set-Up'!G17</f>
        <v>0</v>
      </c>
      <c r="F10" s="200"/>
      <c r="G10" s="200"/>
      <c r="H10" s="200"/>
    </row>
    <row r="11" spans="1:8" ht="9.75" customHeight="1" x14ac:dyDescent="0.25">
      <c r="A11" s="170"/>
      <c r="C11" s="84" t="str">
        <f>'Set-Up'!E18</f>
        <v>AHCCCS Provider Number</v>
      </c>
      <c r="E11" s="201">
        <f>'Set-Up'!G18</f>
        <v>0</v>
      </c>
      <c r="F11" s="202"/>
      <c r="G11" s="202"/>
      <c r="H11" s="202"/>
    </row>
    <row r="12" spans="1:8" ht="9.75" customHeight="1" x14ac:dyDescent="0.25">
      <c r="A12" s="170"/>
      <c r="C12" s="84"/>
      <c r="E12" s="160"/>
      <c r="F12" s="160"/>
      <c r="G12" s="160"/>
      <c r="H12" s="160"/>
    </row>
    <row r="13" spans="1:8" ht="9.75" customHeight="1" x14ac:dyDescent="0.25">
      <c r="A13" s="170"/>
      <c r="C13" s="84" t="str">
        <f>'Set-Up'!E20</f>
        <v>Payment #</v>
      </c>
      <c r="E13" s="199" t="str">
        <f>'Set-Up'!G20</f>
        <v>Select</v>
      </c>
      <c r="F13" s="200"/>
      <c r="G13" s="200"/>
      <c r="H13" s="200"/>
    </row>
    <row r="14" spans="1:8" ht="9.75" customHeight="1" x14ac:dyDescent="0.25">
      <c r="A14" s="170"/>
      <c r="C14" s="84" t="str">
        <f>'Set-Up'!E21</f>
        <v>Attestation Type</v>
      </c>
      <c r="E14" s="199" t="str">
        <f>'Set-Up'!G21</f>
        <v>Select</v>
      </c>
      <c r="F14" s="200"/>
      <c r="G14" s="200"/>
      <c r="H14" s="200"/>
    </row>
    <row r="15" spans="1:8" ht="9.75" customHeight="1" x14ac:dyDescent="0.25">
      <c r="A15" s="170"/>
      <c r="C15" s="84" t="str">
        <f>'Set-Up'!E22</f>
        <v>Calendar Year (YYYY)</v>
      </c>
      <c r="E15" s="199" t="str">
        <f>'Set-Up'!G22</f>
        <v>Select</v>
      </c>
      <c r="F15" s="200"/>
      <c r="G15" s="200"/>
      <c r="H15" s="200"/>
    </row>
    <row r="16" spans="1:8" ht="12.75" customHeight="1" x14ac:dyDescent="0.25">
      <c r="A16" s="170"/>
      <c r="C16" s="4"/>
      <c r="E16" s="198"/>
      <c r="F16" s="198"/>
      <c r="G16" s="198"/>
      <c r="H16" s="198"/>
    </row>
    <row r="17" spans="1:9" ht="12.75" customHeight="1" x14ac:dyDescent="0.25">
      <c r="A17" s="170" t="s">
        <v>3</v>
      </c>
      <c r="B17" s="194" t="s">
        <v>9</v>
      </c>
      <c r="C17" s="194"/>
      <c r="D17" s="194"/>
      <c r="E17" s="194"/>
      <c r="F17" s="194"/>
      <c r="G17" s="194"/>
      <c r="H17" s="194"/>
    </row>
    <row r="18" spans="1:9" ht="16.2" thickBot="1" x14ac:dyDescent="0.3">
      <c r="A18" s="170"/>
      <c r="C18" s="5"/>
      <c r="D18" s="5"/>
      <c r="H18" s="90" t="str">
        <f>IF(H19="90-day period"," ","ALERT")</f>
        <v>ALERT</v>
      </c>
    </row>
    <row r="19" spans="1:9" ht="24" customHeight="1" thickBot="1" x14ac:dyDescent="0.3">
      <c r="A19" s="170"/>
      <c r="C19" s="153" t="s">
        <v>151</v>
      </c>
      <c r="D19" s="5"/>
      <c r="E19" s="39"/>
      <c r="F19" s="24" t="s">
        <v>0</v>
      </c>
      <c r="G19" s="39"/>
      <c r="H19" s="89" t="str">
        <f>IF(G19=(E19+89),"90-day period","Not a 90-day period")</f>
        <v>Not a 90-day period</v>
      </c>
    </row>
    <row r="20" spans="1:9" ht="12" customHeight="1" x14ac:dyDescent="0.25">
      <c r="A20" s="170"/>
      <c r="C20" s="75" t="s">
        <v>4</v>
      </c>
      <c r="D20" s="5"/>
      <c r="E20" s="29"/>
      <c r="F20" s="30"/>
      <c r="G20" s="31"/>
      <c r="H20" s="33"/>
    </row>
    <row r="21" spans="1:9" ht="30" customHeight="1" thickBot="1" x14ac:dyDescent="0.3">
      <c r="A21" s="170"/>
      <c r="C21" s="34"/>
      <c r="D21" s="5"/>
      <c r="E21" s="82" t="s">
        <v>63</v>
      </c>
      <c r="F21" s="30"/>
      <c r="G21" s="81" t="s">
        <v>82</v>
      </c>
      <c r="H21" s="33"/>
    </row>
    <row r="22" spans="1:9" ht="24" customHeight="1" thickBot="1" x14ac:dyDescent="0.3">
      <c r="A22" s="170"/>
      <c r="C22" s="28" t="s">
        <v>81</v>
      </c>
      <c r="D22" s="11"/>
      <c r="E22" s="66"/>
      <c r="F22" s="11"/>
      <c r="G22" s="148" t="s">
        <v>80</v>
      </c>
      <c r="H22" s="77"/>
    </row>
    <row r="23" spans="1:9" ht="12" customHeight="1" thickBot="1" x14ac:dyDescent="0.3">
      <c r="A23" s="170"/>
      <c r="C23" s="34"/>
      <c r="D23" s="5"/>
      <c r="E23" s="29"/>
      <c r="F23" s="30"/>
      <c r="G23" s="31"/>
      <c r="H23" s="31"/>
      <c r="I23" s="33"/>
    </row>
    <row r="24" spans="1:9" ht="24" customHeight="1" thickBot="1" x14ac:dyDescent="0.3">
      <c r="A24" s="170"/>
      <c r="C24" s="137" t="s">
        <v>134</v>
      </c>
      <c r="D24" s="11"/>
      <c r="E24" s="35"/>
      <c r="F24" s="11"/>
      <c r="G24" s="193" t="s">
        <v>101</v>
      </c>
      <c r="H24" s="193"/>
    </row>
    <row r="25" spans="1:9" ht="12.75" customHeight="1" x14ac:dyDescent="0.25">
      <c r="A25" s="170"/>
      <c r="C25" s="27"/>
      <c r="D25" s="11"/>
      <c r="E25" s="25"/>
      <c r="F25" s="11"/>
      <c r="G25" s="10"/>
    </row>
    <row r="26" spans="1:9" ht="18.75" customHeight="1" thickBot="1" x14ac:dyDescent="0.3">
      <c r="A26" s="170"/>
      <c r="C26" s="86" t="s">
        <v>135</v>
      </c>
      <c r="D26" s="5"/>
      <c r="E26" s="100" t="s">
        <v>113</v>
      </c>
      <c r="F26" s="68"/>
      <c r="G26" s="67"/>
      <c r="H26" s="69"/>
      <c r="I26" s="76"/>
    </row>
    <row r="27" spans="1:9" ht="24" customHeight="1" thickBot="1" x14ac:dyDescent="0.3">
      <c r="A27" s="170"/>
      <c r="C27" s="26" t="s">
        <v>1</v>
      </c>
      <c r="D27" s="11"/>
      <c r="E27" s="35"/>
      <c r="F27" s="11"/>
      <c r="G27" s="10"/>
    </row>
    <row r="28" spans="1:9" ht="24" customHeight="1" thickBot="1" x14ac:dyDescent="0.3">
      <c r="A28" s="170"/>
      <c r="C28" s="150" t="s">
        <v>137</v>
      </c>
      <c r="D28" s="11"/>
      <c r="E28" s="25"/>
      <c r="F28" s="11"/>
      <c r="G28" s="10"/>
    </row>
    <row r="29" spans="1:9" ht="24" customHeight="1" thickBot="1" x14ac:dyDescent="0.3">
      <c r="A29" s="170"/>
      <c r="B29" s="206" t="s">
        <v>11</v>
      </c>
      <c r="C29" s="26" t="s">
        <v>12</v>
      </c>
      <c r="D29" s="11"/>
      <c r="E29" s="35"/>
      <c r="F29" s="11"/>
      <c r="G29" s="211" t="s">
        <v>138</v>
      </c>
      <c r="H29" s="212"/>
    </row>
    <row r="30" spans="1:9" ht="24" customHeight="1" thickBot="1" x14ac:dyDescent="0.3">
      <c r="A30" s="170"/>
      <c r="B30" s="207"/>
      <c r="C30" s="26" t="s">
        <v>13</v>
      </c>
      <c r="D30" s="11"/>
      <c r="E30" s="35"/>
      <c r="F30" s="11"/>
      <c r="G30" s="212"/>
      <c r="H30" s="212"/>
    </row>
    <row r="31" spans="1:9" ht="24" customHeight="1" thickBot="1" x14ac:dyDescent="0.3">
      <c r="A31" s="170"/>
      <c r="B31" s="207"/>
      <c r="C31" s="26" t="s">
        <v>14</v>
      </c>
      <c r="D31" s="11"/>
      <c r="E31" s="35"/>
      <c r="F31" s="11"/>
      <c r="G31" s="212"/>
      <c r="H31" s="212"/>
    </row>
    <row r="32" spans="1:9" ht="24" customHeight="1" thickBot="1" x14ac:dyDescent="0.3">
      <c r="A32" s="170"/>
      <c r="B32" s="207"/>
      <c r="C32" s="26" t="s">
        <v>15</v>
      </c>
      <c r="D32" s="11"/>
      <c r="E32" s="35"/>
      <c r="F32" s="11"/>
      <c r="G32" s="212"/>
      <c r="H32" s="212"/>
    </row>
    <row r="33" spans="1:8" ht="24" customHeight="1" thickBot="1" x14ac:dyDescent="0.3">
      <c r="A33" s="170"/>
      <c r="B33" s="207"/>
      <c r="C33" s="26" t="s">
        <v>16</v>
      </c>
      <c r="D33" s="11"/>
      <c r="E33" s="35"/>
      <c r="F33" s="11"/>
      <c r="G33" s="212"/>
      <c r="H33" s="212"/>
    </row>
    <row r="34" spans="1:8" ht="12.75" customHeight="1" x14ac:dyDescent="0.25">
      <c r="A34" s="170"/>
      <c r="B34" s="3"/>
      <c r="C34" s="27"/>
      <c r="D34" s="11"/>
      <c r="E34" s="91">
        <f>SUM(E27,E29:E33)</f>
        <v>0</v>
      </c>
      <c r="F34" s="11"/>
      <c r="G34" s="10"/>
    </row>
    <row r="35" spans="1:8" ht="12.75" customHeight="1" thickBot="1" x14ac:dyDescent="0.3">
      <c r="A35" s="170"/>
      <c r="B35" s="3"/>
      <c r="C35" s="27"/>
      <c r="D35" s="11"/>
      <c r="E35" s="91"/>
      <c r="F35" s="11"/>
      <c r="G35" s="10"/>
    </row>
    <row r="36" spans="1:8" ht="24" customHeight="1" thickBot="1" x14ac:dyDescent="0.3">
      <c r="A36" s="170"/>
      <c r="C36" s="153" t="s">
        <v>150</v>
      </c>
      <c r="D36" s="5"/>
      <c r="E36" s="39"/>
      <c r="F36" s="24" t="s">
        <v>0</v>
      </c>
      <c r="G36" s="39"/>
      <c r="H36" s="154" t="s">
        <v>142</v>
      </c>
    </row>
    <row r="37" spans="1:8" ht="12" customHeight="1" x14ac:dyDescent="0.25">
      <c r="A37" s="170"/>
      <c r="C37" s="86" t="s">
        <v>93</v>
      </c>
      <c r="D37" s="5"/>
      <c r="E37" s="29"/>
      <c r="F37" s="30"/>
      <c r="G37" s="31"/>
      <c r="H37" s="33"/>
    </row>
    <row r="38" spans="1:8" ht="18.75" customHeight="1" thickBot="1" x14ac:dyDescent="0.3">
      <c r="A38" s="170"/>
      <c r="B38" s="3"/>
      <c r="C38" s="27"/>
      <c r="D38" s="11"/>
      <c r="E38" s="67" t="s">
        <v>64</v>
      </c>
      <c r="F38" s="11"/>
      <c r="G38" s="12"/>
    </row>
    <row r="39" spans="1:8" ht="24" customHeight="1" thickBot="1" x14ac:dyDescent="0.3">
      <c r="A39" s="170"/>
      <c r="B39" s="85"/>
      <c r="C39" s="137" t="s">
        <v>136</v>
      </c>
      <c r="D39" s="11"/>
      <c r="E39" s="36"/>
      <c r="F39" s="11"/>
      <c r="G39" s="193" t="s">
        <v>99</v>
      </c>
      <c r="H39" s="193"/>
    </row>
    <row r="40" spans="1:8" x14ac:dyDescent="0.25">
      <c r="A40" s="170"/>
      <c r="B40" s="99"/>
      <c r="C40" s="27"/>
      <c r="D40" s="11"/>
      <c r="E40" s="25"/>
      <c r="F40" s="11"/>
      <c r="G40" s="98"/>
      <c r="H40" s="98"/>
    </row>
    <row r="41" spans="1:8" ht="12.75" customHeight="1" thickBot="1" x14ac:dyDescent="0.3">
      <c r="A41" s="170"/>
      <c r="B41" s="3"/>
      <c r="C41" s="86" t="s">
        <v>135</v>
      </c>
      <c r="D41" s="11"/>
      <c r="E41" s="25"/>
      <c r="F41" s="11"/>
      <c r="G41" s="101"/>
    </row>
    <row r="42" spans="1:8" ht="30" customHeight="1" thickBot="1" x14ac:dyDescent="0.3">
      <c r="A42" s="170"/>
      <c r="B42" s="195" t="s">
        <v>2</v>
      </c>
      <c r="C42" s="28" t="s">
        <v>94</v>
      </c>
      <c r="D42" s="11"/>
      <c r="E42" s="36"/>
      <c r="F42" s="11"/>
      <c r="G42" s="193" t="s">
        <v>143</v>
      </c>
      <c r="H42" s="193"/>
    </row>
    <row r="43" spans="1:8" ht="30" customHeight="1" thickBot="1" x14ac:dyDescent="0.3">
      <c r="A43" s="170"/>
      <c r="B43" s="195"/>
      <c r="C43" s="28" t="s">
        <v>95</v>
      </c>
      <c r="D43" s="11"/>
      <c r="E43" s="36"/>
      <c r="F43" s="11"/>
      <c r="G43" s="193" t="s">
        <v>144</v>
      </c>
      <c r="H43" s="193"/>
    </row>
    <row r="44" spans="1:8" x14ac:dyDescent="0.25">
      <c r="A44" s="95"/>
      <c r="B44" s="97"/>
      <c r="C44" s="18"/>
      <c r="D44" s="11"/>
      <c r="E44" s="32"/>
      <c r="F44" s="11"/>
      <c r="G44" s="101"/>
    </row>
    <row r="45" spans="1:8" ht="12.75" customHeight="1" x14ac:dyDescent="0.25">
      <c r="A45" s="170" t="s">
        <v>10</v>
      </c>
      <c r="B45" s="194" t="s">
        <v>7</v>
      </c>
      <c r="C45" s="194"/>
      <c r="D45" s="194"/>
      <c r="E45" s="194"/>
      <c r="F45" s="194"/>
      <c r="G45" s="194"/>
      <c r="H45" s="194"/>
    </row>
    <row r="46" spans="1:8" ht="12.75" customHeight="1" x14ac:dyDescent="0.25">
      <c r="A46" s="170"/>
      <c r="C46" s="12"/>
      <c r="D46" s="10"/>
      <c r="E46" s="10"/>
      <c r="F46" s="10"/>
      <c r="G46" s="10"/>
    </row>
    <row r="47" spans="1:8" ht="12.75" customHeight="1" thickBot="1" x14ac:dyDescent="0.3">
      <c r="A47" s="170"/>
      <c r="C47" s="27"/>
      <c r="D47" s="11"/>
      <c r="E47" s="82" t="s">
        <v>98</v>
      </c>
      <c r="F47" s="11"/>
      <c r="G47" s="82" t="s">
        <v>99</v>
      </c>
    </row>
    <row r="48" spans="1:8" ht="24" customHeight="1" thickBot="1" x14ac:dyDescent="0.3">
      <c r="A48" s="170"/>
      <c r="C48" s="19" t="s">
        <v>102</v>
      </c>
      <c r="D48" s="11"/>
      <c r="E48" s="37">
        <f>SUM(E42:E43)</f>
        <v>0</v>
      </c>
      <c r="F48" s="87"/>
      <c r="G48" s="37">
        <f>E39</f>
        <v>0</v>
      </c>
      <c r="H48" s="92" t="str">
        <f>IF(E48&gt;G48,"Error: Numerator greater than Denominator", " ")</f>
        <v xml:space="preserve"> </v>
      </c>
    </row>
    <row r="49" spans="1:11" ht="12.75" customHeight="1" thickBot="1" x14ac:dyDescent="0.3">
      <c r="A49" s="170"/>
      <c r="C49" s="19"/>
      <c r="D49" s="11"/>
      <c r="E49" s="25"/>
      <c r="F49" s="62"/>
      <c r="G49" s="63"/>
      <c r="H49" s="64"/>
    </row>
    <row r="50" spans="1:11" ht="24" customHeight="1" thickBot="1" x14ac:dyDescent="0.3">
      <c r="A50" s="170"/>
      <c r="C50" s="19" t="s">
        <v>100</v>
      </c>
      <c r="D50" s="11"/>
      <c r="E50" s="37">
        <f>SUM(E27,E29:E33)</f>
        <v>0</v>
      </c>
      <c r="F50" s="87"/>
      <c r="G50" s="37">
        <f>E24</f>
        <v>0</v>
      </c>
      <c r="H50" s="92" t="str">
        <f>IF(E50&gt;G50,"Error: Numerator greater than Denominator", " ")</f>
        <v xml:space="preserve"> </v>
      </c>
      <c r="K50" s="20"/>
    </row>
    <row r="51" spans="1:11" ht="12.75" customHeight="1" x14ac:dyDescent="0.25">
      <c r="A51" s="170"/>
      <c r="C51" s="12"/>
      <c r="D51" s="10"/>
      <c r="E51" s="10"/>
      <c r="F51" s="11"/>
      <c r="G51" s="11"/>
      <c r="H51" s="5"/>
    </row>
    <row r="52" spans="1:11" ht="12.75" customHeight="1" x14ac:dyDescent="0.25">
      <c r="A52" s="170"/>
      <c r="B52" s="194" t="s">
        <v>8</v>
      </c>
      <c r="C52" s="194"/>
      <c r="D52" s="194"/>
      <c r="E52" s="194"/>
      <c r="F52" s="194"/>
      <c r="G52" s="194"/>
      <c r="H52" s="194"/>
    </row>
    <row r="53" spans="1:11" ht="12.75" customHeight="1" thickBot="1" x14ac:dyDescent="0.3">
      <c r="A53" s="170"/>
      <c r="C53" s="12"/>
      <c r="D53" s="10"/>
      <c r="E53" s="10"/>
      <c r="F53" s="10"/>
      <c r="G53" s="10"/>
    </row>
    <row r="54" spans="1:11" ht="24" customHeight="1" thickBot="1" x14ac:dyDescent="0.3">
      <c r="A54" s="170"/>
      <c r="C54" s="19" t="s">
        <v>97</v>
      </c>
      <c r="D54" s="11"/>
      <c r="E54" s="38" t="str">
        <f>IF(ISERROR(E48/G48),"-",E48/G48)</f>
        <v>-</v>
      </c>
      <c r="F54" s="11"/>
      <c r="G54" s="196" t="str">
        <f>IF(E54="-"," ",IF(E54&lt;0%,"Error - Does Not Meet",IF(E54&gt;=90%,"Does Not Meet Non-Hospital-Based","Meets Non-Hospital-Based")))</f>
        <v xml:space="preserve"> </v>
      </c>
      <c r="H54" s="197"/>
    </row>
    <row r="55" spans="1:11" ht="12.75" customHeight="1" thickBot="1" x14ac:dyDescent="0.3">
      <c r="A55" s="170"/>
      <c r="C55" s="19"/>
      <c r="D55" s="11"/>
      <c r="E55" s="25"/>
      <c r="F55" s="65"/>
      <c r="G55" s="60"/>
      <c r="H55" s="61"/>
    </row>
    <row r="56" spans="1:11" ht="24" customHeight="1" thickBot="1" x14ac:dyDescent="0.3">
      <c r="A56" s="170"/>
      <c r="C56" s="19" t="s">
        <v>96</v>
      </c>
      <c r="D56" s="11"/>
      <c r="E56" s="38" t="str">
        <f>IF(ISERROR(E50/G50),"-",E50/G50)</f>
        <v>-</v>
      </c>
      <c r="F56" s="65"/>
      <c r="G56" s="196" t="str">
        <f>IF(E56="-"," ", IF(E56&gt;100%,"Error - Does Not Meet",IF(E56&lt;20%,"Does Not Meet",IF(E56&lt;30%,"Meets 20% minimum",IF(E56&gt;=30%,"Meets 30% minimum","Does Not Meet")))))</f>
        <v xml:space="preserve"> </v>
      </c>
      <c r="H56" s="197"/>
    </row>
    <row r="57" spans="1:11" ht="12.75" customHeight="1" x14ac:dyDescent="0.25">
      <c r="A57" s="170"/>
      <c r="C57" s="5"/>
      <c r="D57" s="5"/>
      <c r="F57" s="6"/>
      <c r="G57" s="7"/>
    </row>
    <row r="58" spans="1:11" ht="12.75" customHeight="1" x14ac:dyDescent="0.25">
      <c r="A58" s="170" t="s">
        <v>5</v>
      </c>
      <c r="B58" s="194" t="s">
        <v>60</v>
      </c>
      <c r="C58" s="194"/>
      <c r="D58" s="194"/>
      <c r="E58" s="194"/>
      <c r="F58" s="194"/>
      <c r="G58" s="194"/>
      <c r="H58" s="194"/>
    </row>
    <row r="59" spans="1:11" ht="12.75" customHeight="1" thickBot="1" x14ac:dyDescent="0.3">
      <c r="A59" s="170"/>
      <c r="C59" s="8"/>
      <c r="D59" s="5"/>
      <c r="E59" s="9"/>
      <c r="F59" s="6"/>
      <c r="G59" s="203"/>
      <c r="H59" s="204"/>
    </row>
    <row r="60" spans="1:11" ht="24" customHeight="1" thickBot="1" x14ac:dyDescent="0.3">
      <c r="A60" s="170"/>
      <c r="C60" s="18" t="s">
        <v>6</v>
      </c>
      <c r="D60" s="11"/>
      <c r="E60" s="208" t="str">
        <f>IF(E54&gt;=90%,"Provider Not Eligible", IF(E54&lt;0%,"Provider Not Eligible",IF(E56&gt;100%,"Provider Not Eligible",IF(E56&gt;=20%,"Provider Eligible (Pediatrician)","Provider Not Eligible"))))</f>
        <v>Provider Not Eligible</v>
      </c>
      <c r="F60" s="209"/>
      <c r="G60" s="209"/>
      <c r="H60" s="210"/>
    </row>
    <row r="61" spans="1:11" ht="12.75" customHeight="1" x14ac:dyDescent="0.25">
      <c r="A61" s="170"/>
      <c r="C61" s="8"/>
      <c r="D61" s="5"/>
      <c r="E61" s="9"/>
      <c r="F61" s="6"/>
      <c r="G61" s="203"/>
      <c r="H61" s="204"/>
    </row>
    <row r="62" spans="1:11" ht="12.75" customHeight="1" x14ac:dyDescent="0.25">
      <c r="A62" s="170"/>
      <c r="B62" s="194"/>
      <c r="C62" s="194"/>
      <c r="D62" s="194"/>
      <c r="E62" s="194"/>
      <c r="F62" s="194"/>
      <c r="G62" s="194"/>
      <c r="H62" s="194"/>
    </row>
    <row r="63" spans="1:11" x14ac:dyDescent="0.25">
      <c r="A63" s="205" t="str">
        <f>Instructions!A52</f>
        <v>The calculations in this workbook are an estimate and are not a guarantee of payment.  AHCCCS reserves the right to change any calculation anytime.</v>
      </c>
      <c r="B63" s="205"/>
      <c r="C63" s="205"/>
      <c r="D63" s="205"/>
      <c r="E63" s="205"/>
      <c r="F63" s="205"/>
      <c r="G63" s="205"/>
      <c r="H63" s="205"/>
    </row>
  </sheetData>
  <sheetProtection password="DE3B" sheet="1" objects="1" scenarios="1" selectLockedCells="1"/>
  <mergeCells count="31">
    <mergeCell ref="B45:H45"/>
    <mergeCell ref="G24:H24"/>
    <mergeCell ref="G39:H39"/>
    <mergeCell ref="A8:A16"/>
    <mergeCell ref="B8:H8"/>
    <mergeCell ref="E9:H9"/>
    <mergeCell ref="E10:H10"/>
    <mergeCell ref="E11:H11"/>
    <mergeCell ref="E13:H13"/>
    <mergeCell ref="E14:H14"/>
    <mergeCell ref="E15:H15"/>
    <mergeCell ref="G29:H33"/>
    <mergeCell ref="A17:A43"/>
    <mergeCell ref="A45:A57"/>
    <mergeCell ref="B17:H17"/>
    <mergeCell ref="A63:H63"/>
    <mergeCell ref="B62:H62"/>
    <mergeCell ref="A58:A62"/>
    <mergeCell ref="G61:H61"/>
    <mergeCell ref="B52:H52"/>
    <mergeCell ref="B58:H58"/>
    <mergeCell ref="G59:H59"/>
    <mergeCell ref="E60:H60"/>
    <mergeCell ref="G54:H54"/>
    <mergeCell ref="G56:H56"/>
    <mergeCell ref="C2:H2"/>
    <mergeCell ref="G42:H42"/>
    <mergeCell ref="G43:H43"/>
    <mergeCell ref="B29:B33"/>
    <mergeCell ref="B42:B43"/>
    <mergeCell ref="E16:H16"/>
  </mergeCells>
  <phoneticPr fontId="2" type="noConversion"/>
  <dataValidations count="17">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atient Volume Reporting Period" prompt="Enter the Begin Date of the 90-day period from the prior Calendar Year._x000a_ _x000a_" sqref="E19">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Patient Volume Reporting Period" prompt="Enter the End Date of the 90-day period from the prior Calendar Year._x000a_ _x000a_" sqref="G19">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Type" prompt="Technique used to perform measurements.  EPs participating in the EHR Incentive Program must select either the MEDICAID or NEEDY Patient Volume.  _x000a__x000a_TIPS:  This Tab is for Medicaid Patient Volume ONLY._x000a_" sqref="G22">
      <formula1>"Select,Medicaid Patient Volume"</formula1>
    </dataValidation>
    <dataValidation type="whole" allowBlank="1" showInputMessage="1" showErrorMessage="1" errorTitle="Ooops!" error="Double check your entry or call the EHR Staff for assistance.  _x000a__x000a_Click Retry or Cancel to continue" promptTitle="Total Patient Encounters" prompt="Medicaid &amp; Non-Medicaid Patient Encounters determined as the Number of Unique visits based on date of service per provider per patient (denominator)._x000a_" sqref="E24">
      <formula1>0</formula1>
      <formula2>999999</formula2>
    </dataValidation>
    <dataValidation type="whole" allowBlank="1" showInputMessage="1" showErrorMessage="1" errorTitle="Ooops!" error="Double check your entry or call the EHR Staff for assistance.  _x000a__x000a_Click Retry or Cancel to continue" promptTitle="Medicaid Patient Encounters" prompt="Medicaid Title XIX Patient Encounters determined as the Number of Unique visits based on date of service per provider per patient (numerator)._x000a_" sqref="E27 E29:E33">
      <formula1>0</formula1>
      <formula2>999999</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Hospital-Based Reporting Period" prompt="Enter the End Date of the 12-month period from the prior Calendar Year._x000a_ _x000a_" sqref="G36">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Hospital-Based Reporting Period" prompt="Enter the Begin Date of the 12-month period from the prior Calendar Year._x000a_ _x000a_" sqref="E36">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Methodology" prompt="The way in which EPs will report their patient volume.  _x000a__x000a_EPs have the option of selecting either their own INDIVIDUAL patient volume or the practice's AGGREGATE Patient Volume." sqref="E22">
      <formula1>"Select,Individual,Aggregate"</formula1>
    </dataValidation>
    <dataValidation allowBlank="1" showInputMessage="1" showErrorMessage="1" promptTitle="Medicaid Patient Encounters" prompt="Medicaid Title XIX Patient Encounters in the 12-month reporting period determined as the Number of Unique visits based on date of service per provider per patient (denominator)." sqref="E39"/>
    <dataValidation allowBlank="1" showInputMessage="1" showErrorMessage="1" promptTitle="Medicaid ED Patient Encounters" prompt="Medicaid Title XIX Emergency Department Patient Encounters in the 12-month reporting period determined as the Number of Unique visits based on date of service per provider per patient (numerator for POS 23)." sqref="E43"/>
    <dataValidation allowBlank="1" showInputMessage="1" showErrorMessage="1" promptTitle="Medicaid IP Patient Encounters" prompt="Medicaid Title XIX Inpatient Hospital Patient Encounters in the 12-month reporting period determined as the Number of Unique visits based on date of service per provider per patient (numerator for POS 21)." sqref="E42"/>
    <dataValidation allowBlank="1" showInputMessage="1" showErrorMessage="1" promptTitle="Medicaid HB Percentage" prompt="Calculated as Total Medicaid Hospital-Based Patient Encounters divided by Total Medicaid Patient Encounters in a 12-month reporting period." sqref="E54"/>
    <dataValidation allowBlank="1" showInputMessage="1" showErrorMessage="1" promptTitle="Medicaid PV Percentage" prompt="Calculated as Medicaid Patient Encounters divided by Total Patient Encounters in the required 90-day reporting period." sqref="E56"/>
    <dataValidation allowBlank="1" showInputMessage="1" showErrorMessage="1" promptTitle="Total Patient Encounters" prompt="Medicaid Title XIX &amp; Non-Medicaid Patient Encounters (all place of services)." sqref="G50"/>
    <dataValidation allowBlank="1" showInputMessage="1" showErrorMessage="1" promptTitle="Medicaid Patient Encounters" prompt="Calculated as the Sum of Medicaid Patient Encounters for reported STATES (all place of services)._x000a__x000a_TIPS:_x000a_Numerator cannot be greater than the Denominator" sqref="E50"/>
    <dataValidation allowBlank="1" showInputMessage="1" showErrorMessage="1" promptTitle="Total Medicaid Patient Encounter" prompt="Medicaid Title XIX Patient Encounters (all place of services)." sqref="G48"/>
    <dataValidation allowBlank="1" showInputMessage="1" showErrorMessage="1" promptTitle="Hospital-Based Patient Encounter" prompt="Sum of Medicaid Title XIX Inpatient Hospital &amp; Emergency Department Patient Encounters (POS 21 &amp; POS 23 only)._x000a__x000a_TIPS:_x000a_Numerator cannot be greater than the Denominator" sqref="E48"/>
  </dataValidations>
  <printOptions horizontalCentered="1"/>
  <pageMargins left="0" right="0" top="0.5" bottom="0.75" header="0" footer="0.25"/>
  <pageSetup orientation="portrait" r:id="rId1"/>
  <headerFooter alignWithMargins="0">
    <oddFooter>&amp;R&amp;7Page &amp;P of &amp;N
&amp;A
&amp;F</oddFooter>
  </headerFooter>
  <rowBreaks count="1" manualBreakCount="1">
    <brk id="44"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A15AB"/>
  </sheetPr>
  <dimension ref="A1:K61"/>
  <sheetViews>
    <sheetView zoomScaleNormal="100" workbookViewId="0">
      <selection activeCell="E19" sqref="E19"/>
    </sheetView>
  </sheetViews>
  <sheetFormatPr defaultColWidth="9.109375" defaultRowHeight="13.2" x14ac:dyDescent="0.25"/>
  <cols>
    <col min="1" max="2" width="3" style="1" customWidth="1"/>
    <col min="3" max="3" width="49.109375" style="1" customWidth="1"/>
    <col min="4" max="4" width="1.6640625" style="1" customWidth="1"/>
    <col min="5" max="5" width="10.5546875" style="1" customWidth="1"/>
    <col min="6" max="6" width="3.5546875" style="2" customWidth="1"/>
    <col min="7" max="7" width="10.5546875" style="2" customWidth="1"/>
    <col min="8" max="8" width="3.5546875" style="2" customWidth="1"/>
    <col min="9" max="9" width="11.33203125" style="1" customWidth="1"/>
    <col min="10" max="16384" width="9.109375" style="1"/>
  </cols>
  <sheetData>
    <row r="1" spans="1:9" x14ac:dyDescent="0.25">
      <c r="F1" s="138"/>
      <c r="G1" s="138"/>
      <c r="H1" s="138"/>
    </row>
    <row r="2" spans="1:9" x14ac:dyDescent="0.25">
      <c r="C2" s="161" t="s">
        <v>132</v>
      </c>
      <c r="D2" s="161"/>
      <c r="E2" s="161"/>
      <c r="F2" s="161"/>
      <c r="G2" s="161"/>
      <c r="H2" s="161"/>
      <c r="I2" s="161"/>
    </row>
    <row r="3" spans="1:9" x14ac:dyDescent="0.25">
      <c r="F3" s="138"/>
      <c r="G3" s="138"/>
      <c r="H3" s="138"/>
    </row>
    <row r="4" spans="1:9" x14ac:dyDescent="0.25">
      <c r="B4" s="21"/>
      <c r="I4" s="13" t="s">
        <v>72</v>
      </c>
    </row>
    <row r="5" spans="1:9" x14ac:dyDescent="0.25">
      <c r="I5" s="23" t="s">
        <v>107</v>
      </c>
    </row>
    <row r="6" spans="1:9" ht="12.75" customHeight="1" x14ac:dyDescent="0.3">
      <c r="C6" s="14"/>
      <c r="D6" s="15"/>
      <c r="E6" s="15"/>
      <c r="F6" s="16"/>
      <c r="G6" s="17"/>
      <c r="H6" s="17"/>
      <c r="I6" s="22" t="s">
        <v>83</v>
      </c>
    </row>
    <row r="7" spans="1:9" ht="12.75" customHeight="1" x14ac:dyDescent="0.3">
      <c r="C7" s="14"/>
      <c r="D7" s="15"/>
      <c r="E7" s="15"/>
      <c r="F7" s="16"/>
      <c r="G7" s="17"/>
      <c r="H7" s="17"/>
      <c r="I7" s="83" t="str">
        <f>Instructions!I7</f>
        <v>Version 5.0</v>
      </c>
    </row>
    <row r="8" spans="1:9" ht="12.75" customHeight="1" x14ac:dyDescent="0.25">
      <c r="A8" s="170" t="s">
        <v>91</v>
      </c>
      <c r="B8" s="194" t="s">
        <v>92</v>
      </c>
      <c r="C8" s="194"/>
      <c r="D8" s="194"/>
      <c r="E8" s="194"/>
      <c r="F8" s="194"/>
      <c r="G8" s="194"/>
      <c r="H8" s="194"/>
      <c r="I8" s="156"/>
    </row>
    <row r="9" spans="1:9" x14ac:dyDescent="0.25">
      <c r="A9" s="170"/>
      <c r="C9" s="5"/>
      <c r="D9" s="5"/>
      <c r="E9" s="198"/>
      <c r="F9" s="198"/>
      <c r="G9" s="198"/>
      <c r="H9" s="198"/>
    </row>
    <row r="10" spans="1:9" ht="9.75" customHeight="1" x14ac:dyDescent="0.25">
      <c r="A10" s="170"/>
      <c r="C10" s="84" t="str">
        <f>'Set-Up'!E17</f>
        <v>Provider Name</v>
      </c>
      <c r="E10" s="200">
        <f>'Set-Up'!G17</f>
        <v>0</v>
      </c>
      <c r="F10" s="200"/>
      <c r="G10" s="200"/>
      <c r="H10" s="200"/>
      <c r="I10" s="200"/>
    </row>
    <row r="11" spans="1:9" ht="9.75" customHeight="1" x14ac:dyDescent="0.25">
      <c r="A11" s="170"/>
      <c r="C11" s="84" t="str">
        <f>'Set-Up'!E18</f>
        <v>AHCCCS Provider Number</v>
      </c>
      <c r="E11" s="202">
        <f>'Set-Up'!G18</f>
        <v>0</v>
      </c>
      <c r="F11" s="202"/>
      <c r="G11" s="202"/>
      <c r="H11" s="202"/>
      <c r="I11" s="202"/>
    </row>
    <row r="12" spans="1:9" ht="9.75" customHeight="1" x14ac:dyDescent="0.25">
      <c r="A12" s="170"/>
      <c r="C12" s="84"/>
      <c r="E12" s="160"/>
      <c r="F12" s="160"/>
      <c r="G12" s="160"/>
      <c r="H12" s="160"/>
      <c r="I12" s="160"/>
    </row>
    <row r="13" spans="1:9" ht="9.75" customHeight="1" x14ac:dyDescent="0.25">
      <c r="A13" s="170"/>
      <c r="C13" s="84" t="str">
        <f>'Set-Up'!E20</f>
        <v>Payment #</v>
      </c>
      <c r="E13" s="200" t="str">
        <f>'Set-Up'!G20</f>
        <v>Select</v>
      </c>
      <c r="F13" s="200"/>
      <c r="G13" s="200"/>
      <c r="H13" s="200"/>
      <c r="I13" s="200"/>
    </row>
    <row r="14" spans="1:9" ht="9.75" customHeight="1" x14ac:dyDescent="0.25">
      <c r="A14" s="170"/>
      <c r="C14" s="84" t="str">
        <f>'Set-Up'!E21</f>
        <v>Attestation Type</v>
      </c>
      <c r="E14" s="200" t="str">
        <f>'Set-Up'!G21</f>
        <v>Select</v>
      </c>
      <c r="F14" s="200"/>
      <c r="G14" s="200"/>
      <c r="H14" s="200"/>
      <c r="I14" s="200"/>
    </row>
    <row r="15" spans="1:9" ht="9.75" customHeight="1" x14ac:dyDescent="0.25">
      <c r="A15" s="170"/>
      <c r="C15" s="84" t="str">
        <f>'Set-Up'!E22</f>
        <v>Calendar Year (YYYY)</v>
      </c>
      <c r="E15" s="200" t="str">
        <f>'Set-Up'!G22</f>
        <v>Select</v>
      </c>
      <c r="F15" s="200"/>
      <c r="G15" s="200"/>
      <c r="H15" s="200"/>
      <c r="I15" s="200"/>
    </row>
    <row r="16" spans="1:9" ht="12.75" customHeight="1" x14ac:dyDescent="0.25">
      <c r="A16" s="170"/>
      <c r="C16" s="4"/>
      <c r="E16" s="198"/>
      <c r="F16" s="198"/>
      <c r="G16" s="198"/>
      <c r="H16" s="198"/>
      <c r="I16" s="198"/>
    </row>
    <row r="17" spans="1:9" ht="12.75" customHeight="1" x14ac:dyDescent="0.25">
      <c r="A17" s="170" t="s">
        <v>3</v>
      </c>
      <c r="B17" s="194" t="s">
        <v>9</v>
      </c>
      <c r="C17" s="194"/>
      <c r="D17" s="194"/>
      <c r="E17" s="194"/>
      <c r="F17" s="194"/>
      <c r="G17" s="194"/>
      <c r="H17" s="194"/>
      <c r="I17" s="194"/>
    </row>
    <row r="18" spans="1:9" ht="13.5" customHeight="1" thickBot="1" x14ac:dyDescent="0.3">
      <c r="A18" s="170"/>
      <c r="C18" s="5"/>
      <c r="D18" s="5"/>
      <c r="H18" s="223" t="str">
        <f>IF(I19="90-day period"," ","ALERT")</f>
        <v>ALERT</v>
      </c>
      <c r="I18" s="223"/>
    </row>
    <row r="19" spans="1:9" ht="24" customHeight="1" thickBot="1" x14ac:dyDescent="0.3">
      <c r="A19" s="170"/>
      <c r="C19" s="153" t="s">
        <v>152</v>
      </c>
      <c r="D19" s="5"/>
      <c r="E19" s="39"/>
      <c r="F19" s="24" t="s">
        <v>0</v>
      </c>
      <c r="G19" s="39"/>
      <c r="H19" s="221" t="str">
        <f>IF(G19=(E19+89),"90-day period","Not a 90-day period")</f>
        <v>Not a 90-day period</v>
      </c>
      <c r="I19" s="222"/>
    </row>
    <row r="20" spans="1:9" ht="12" customHeight="1" x14ac:dyDescent="0.25">
      <c r="A20" s="170"/>
      <c r="C20" s="75" t="s">
        <v>4</v>
      </c>
      <c r="D20" s="5"/>
      <c r="E20" s="29"/>
      <c r="F20" s="30"/>
      <c r="G20" s="31"/>
      <c r="H20" s="33"/>
    </row>
    <row r="21" spans="1:9" ht="30" customHeight="1" thickBot="1" x14ac:dyDescent="0.3">
      <c r="A21" s="170"/>
      <c r="C21" s="34"/>
      <c r="D21" s="5"/>
      <c r="E21" s="82" t="s">
        <v>63</v>
      </c>
      <c r="F21" s="30"/>
      <c r="G21" s="81" t="s">
        <v>82</v>
      </c>
      <c r="H21" s="33"/>
    </row>
    <row r="22" spans="1:9" ht="24" customHeight="1" thickBot="1" x14ac:dyDescent="0.3">
      <c r="A22" s="170"/>
      <c r="C22" s="28" t="s">
        <v>81</v>
      </c>
      <c r="D22" s="11"/>
      <c r="E22" s="66"/>
      <c r="F22" s="11"/>
      <c r="G22" s="148" t="s">
        <v>107</v>
      </c>
      <c r="H22" s="77"/>
      <c r="I22" s="77"/>
    </row>
    <row r="23" spans="1:9" ht="12.75" customHeight="1" thickBot="1" x14ac:dyDescent="0.3">
      <c r="A23" s="170"/>
      <c r="C23" s="27"/>
      <c r="D23" s="11"/>
      <c r="E23" s="25"/>
      <c r="F23" s="11"/>
      <c r="G23" s="10"/>
      <c r="H23" s="10"/>
    </row>
    <row r="24" spans="1:9" ht="24" customHeight="1" thickBot="1" x14ac:dyDescent="0.3">
      <c r="A24" s="170"/>
      <c r="C24" s="137" t="s">
        <v>134</v>
      </c>
      <c r="D24" s="11"/>
      <c r="E24" s="35"/>
      <c r="F24" s="11"/>
      <c r="G24" s="193" t="s">
        <v>130</v>
      </c>
      <c r="H24" s="193"/>
      <c r="I24" s="193"/>
    </row>
    <row r="25" spans="1:9" ht="12" customHeight="1" x14ac:dyDescent="0.25">
      <c r="A25" s="170"/>
      <c r="C25" s="34"/>
      <c r="D25" s="5"/>
      <c r="E25" s="29"/>
      <c r="F25" s="30"/>
      <c r="G25" s="31"/>
      <c r="H25" s="31"/>
      <c r="I25" s="33"/>
    </row>
    <row r="26" spans="1:9" ht="25.8" thickBot="1" x14ac:dyDescent="0.3">
      <c r="A26" s="170"/>
      <c r="C26" s="86" t="s">
        <v>135</v>
      </c>
      <c r="D26" s="5"/>
      <c r="E26" s="100" t="s">
        <v>113</v>
      </c>
      <c r="F26" s="68"/>
      <c r="G26" s="100" t="s">
        <v>131</v>
      </c>
      <c r="H26" s="69"/>
      <c r="I26" s="100" t="s">
        <v>65</v>
      </c>
    </row>
    <row r="27" spans="1:9" ht="24" customHeight="1" thickBot="1" x14ac:dyDescent="0.3">
      <c r="A27" s="170"/>
      <c r="C27" s="137" t="s">
        <v>124</v>
      </c>
      <c r="D27" s="11"/>
      <c r="E27" s="35"/>
      <c r="F27" s="11"/>
      <c r="G27" s="35"/>
      <c r="H27" s="10"/>
      <c r="I27" s="35"/>
    </row>
    <row r="28" spans="1:9" ht="33.6" customHeight="1" thickBot="1" x14ac:dyDescent="0.3">
      <c r="A28" s="170"/>
      <c r="C28" s="150" t="s">
        <v>139</v>
      </c>
      <c r="D28" s="11"/>
      <c r="E28" s="213" t="s">
        <v>140</v>
      </c>
      <c r="F28" s="213"/>
      <c r="G28" s="213"/>
      <c r="H28" s="213"/>
      <c r="I28" s="213"/>
    </row>
    <row r="29" spans="1:9" ht="24" customHeight="1" thickBot="1" x14ac:dyDescent="0.3">
      <c r="A29" s="170"/>
      <c r="B29" s="206" t="s">
        <v>11</v>
      </c>
      <c r="C29" s="137" t="s">
        <v>125</v>
      </c>
      <c r="D29" s="11"/>
      <c r="E29" s="35"/>
      <c r="F29" s="11"/>
      <c r="G29" s="35"/>
      <c r="H29" s="10"/>
      <c r="I29" s="35"/>
    </row>
    <row r="30" spans="1:9" ht="24" customHeight="1" thickBot="1" x14ac:dyDescent="0.3">
      <c r="A30" s="170"/>
      <c r="B30" s="224"/>
      <c r="C30" s="137" t="s">
        <v>126</v>
      </c>
      <c r="D30" s="11"/>
      <c r="E30" s="35"/>
      <c r="F30" s="11"/>
      <c r="G30" s="35"/>
      <c r="H30" s="10"/>
      <c r="I30" s="35"/>
    </row>
    <row r="31" spans="1:9" ht="24" customHeight="1" thickBot="1" x14ac:dyDescent="0.3">
      <c r="A31" s="170"/>
      <c r="B31" s="224"/>
      <c r="C31" s="137" t="s">
        <v>127</v>
      </c>
      <c r="D31" s="11"/>
      <c r="E31" s="35"/>
      <c r="F31" s="11"/>
      <c r="G31" s="35"/>
      <c r="H31" s="10"/>
      <c r="I31" s="35"/>
    </row>
    <row r="32" spans="1:9" ht="24" customHeight="1" thickBot="1" x14ac:dyDescent="0.3">
      <c r="A32" s="170"/>
      <c r="B32" s="224"/>
      <c r="C32" s="137" t="s">
        <v>128</v>
      </c>
      <c r="D32" s="11"/>
      <c r="E32" s="35"/>
      <c r="F32" s="11"/>
      <c r="G32" s="35"/>
      <c r="H32" s="10"/>
      <c r="I32" s="35"/>
    </row>
    <row r="33" spans="1:11" ht="24" customHeight="1" thickBot="1" x14ac:dyDescent="0.3">
      <c r="A33" s="170"/>
      <c r="B33" s="224"/>
      <c r="C33" s="137" t="s">
        <v>129</v>
      </c>
      <c r="D33" s="11"/>
      <c r="E33" s="35"/>
      <c r="F33" s="11"/>
      <c r="G33" s="35"/>
      <c r="H33" s="10"/>
      <c r="I33" s="35"/>
    </row>
    <row r="34" spans="1:11" ht="12.75" customHeight="1" x14ac:dyDescent="0.25">
      <c r="A34" s="170"/>
      <c r="C34" s="27"/>
      <c r="D34" s="11"/>
      <c r="E34" s="91">
        <f>SUM(E27,E29:E33)</f>
        <v>0</v>
      </c>
      <c r="F34" s="11"/>
      <c r="G34" s="91">
        <f>SUM(G27,G29:G33)</f>
        <v>0</v>
      </c>
      <c r="H34" s="10"/>
      <c r="I34" s="91">
        <f>SUM(I27,I29:I33)</f>
        <v>0</v>
      </c>
    </row>
    <row r="35" spans="1:11" ht="12.75" customHeight="1" thickBot="1" x14ac:dyDescent="0.3">
      <c r="A35" s="170"/>
      <c r="C35" s="27"/>
      <c r="D35" s="11"/>
      <c r="E35" s="25"/>
      <c r="F35" s="11"/>
      <c r="G35" s="10"/>
      <c r="H35" s="10"/>
    </row>
    <row r="36" spans="1:11" ht="24" customHeight="1" thickBot="1" x14ac:dyDescent="0.3">
      <c r="A36" s="170"/>
      <c r="B36" s="216" t="s">
        <v>78</v>
      </c>
      <c r="C36" s="137" t="s">
        <v>149</v>
      </c>
      <c r="D36" s="5"/>
      <c r="E36" s="39"/>
      <c r="F36" s="24" t="s">
        <v>0</v>
      </c>
      <c r="G36" s="39"/>
      <c r="H36" s="47"/>
      <c r="I36" s="47"/>
      <c r="J36" s="47"/>
    </row>
    <row r="37" spans="1:11" x14ac:dyDescent="0.25">
      <c r="A37" s="170"/>
      <c r="B37" s="217"/>
      <c r="C37" s="74" t="s">
        <v>77</v>
      </c>
      <c r="D37" s="5"/>
      <c r="E37" s="29"/>
      <c r="F37" s="30"/>
      <c r="G37" s="31"/>
      <c r="H37" s="30"/>
      <c r="I37" s="31"/>
      <c r="J37" s="30"/>
      <c r="K37" s="33"/>
    </row>
    <row r="38" spans="1:11" x14ac:dyDescent="0.25">
      <c r="A38" s="170"/>
      <c r="B38" s="217"/>
      <c r="C38" s="74"/>
      <c r="D38" s="5"/>
      <c r="E38" s="29"/>
      <c r="F38" s="30"/>
      <c r="G38" s="31"/>
      <c r="H38" s="30"/>
      <c r="I38" s="31"/>
      <c r="J38" s="30"/>
      <c r="K38" s="33"/>
    </row>
    <row r="39" spans="1:11" ht="13.8" thickBot="1" x14ac:dyDescent="0.3">
      <c r="A39" s="170"/>
      <c r="B39" s="217"/>
      <c r="C39" s="86" t="s">
        <v>135</v>
      </c>
      <c r="D39" s="5"/>
      <c r="E39" s="151"/>
      <c r="F39" s="30"/>
      <c r="G39" s="152"/>
      <c r="H39" s="30"/>
      <c r="I39" s="31"/>
      <c r="J39" s="30"/>
      <c r="K39" s="33"/>
    </row>
    <row r="40" spans="1:11" ht="24" customHeight="1" thickBot="1" x14ac:dyDescent="0.3">
      <c r="A40" s="170"/>
      <c r="B40" s="217"/>
      <c r="C40" s="28" t="s">
        <v>66</v>
      </c>
      <c r="D40" s="11"/>
      <c r="E40" s="36"/>
      <c r="F40" s="214" t="s">
        <v>98</v>
      </c>
      <c r="G40" s="215"/>
      <c r="H40" s="158"/>
      <c r="I40" s="158"/>
    </row>
    <row r="41" spans="1:11" ht="24" customHeight="1" thickBot="1" x14ac:dyDescent="0.3">
      <c r="A41" s="170"/>
      <c r="B41" s="217"/>
      <c r="C41" s="153" t="s">
        <v>141</v>
      </c>
      <c r="D41" s="11"/>
      <c r="E41" s="36"/>
      <c r="F41" s="214" t="s">
        <v>99</v>
      </c>
      <c r="G41" s="215"/>
      <c r="H41" s="158"/>
      <c r="I41" s="158"/>
    </row>
    <row r="42" spans="1:11" ht="12.75" customHeight="1" x14ac:dyDescent="0.25">
      <c r="A42" s="170"/>
      <c r="C42" s="18"/>
      <c r="D42" s="11"/>
      <c r="E42" s="32"/>
      <c r="F42" s="11"/>
      <c r="G42" s="11"/>
      <c r="H42" s="11"/>
    </row>
    <row r="43" spans="1:11" ht="12.75" customHeight="1" x14ac:dyDescent="0.25">
      <c r="A43" s="170" t="s">
        <v>10</v>
      </c>
      <c r="B43" s="194" t="s">
        <v>7</v>
      </c>
      <c r="C43" s="194"/>
      <c r="D43" s="194"/>
      <c r="E43" s="194"/>
      <c r="F43" s="194"/>
      <c r="G43" s="194"/>
      <c r="H43" s="194"/>
      <c r="I43" s="194"/>
    </row>
    <row r="44" spans="1:11" ht="12.75" customHeight="1" x14ac:dyDescent="0.25">
      <c r="A44" s="170"/>
      <c r="C44" s="27"/>
      <c r="D44" s="11"/>
      <c r="E44" s="25"/>
      <c r="F44" s="11"/>
      <c r="G44" s="10"/>
      <c r="H44" s="10"/>
    </row>
    <row r="45" spans="1:11" ht="12.75" customHeight="1" thickBot="1" x14ac:dyDescent="0.3">
      <c r="A45" s="170"/>
      <c r="C45" s="27"/>
      <c r="D45" s="11"/>
      <c r="E45" s="82" t="s">
        <v>98</v>
      </c>
      <c r="F45" s="11"/>
      <c r="G45" s="82" t="s">
        <v>99</v>
      </c>
      <c r="H45" s="10"/>
    </row>
    <row r="46" spans="1:11" ht="24" customHeight="1" thickBot="1" x14ac:dyDescent="0.3">
      <c r="A46" s="170"/>
      <c r="C46" s="157" t="s">
        <v>148</v>
      </c>
      <c r="D46" s="11"/>
      <c r="E46" s="37">
        <f>E40</f>
        <v>0</v>
      </c>
      <c r="F46" s="92"/>
      <c r="G46" s="37">
        <f>E41</f>
        <v>0</v>
      </c>
      <c r="H46" s="218" t="str">
        <f>IF(E46&gt;G46,"Error: Numerator greater than Denominator", " ")</f>
        <v xml:space="preserve"> </v>
      </c>
      <c r="I46" s="219"/>
    </row>
    <row r="47" spans="1:11" ht="12.75" customHeight="1" thickBot="1" x14ac:dyDescent="0.3">
      <c r="A47" s="170"/>
      <c r="C47" s="12"/>
      <c r="D47" s="10"/>
      <c r="E47" s="10"/>
      <c r="F47" s="10"/>
      <c r="G47" s="63"/>
      <c r="H47" s="1"/>
    </row>
    <row r="48" spans="1:11" ht="24" customHeight="1" thickBot="1" x14ac:dyDescent="0.3">
      <c r="A48" s="170"/>
      <c r="C48" s="157" t="s">
        <v>147</v>
      </c>
      <c r="D48" s="11"/>
      <c r="E48" s="37">
        <f>SUM(E27,E29:E33,G27,G29:G33,I27,I29:I33)</f>
        <v>0</v>
      </c>
      <c r="F48" s="94"/>
      <c r="G48" s="37">
        <f>E24</f>
        <v>0</v>
      </c>
      <c r="H48" s="218" t="str">
        <f>IF(E48&gt;G48,"Error: Numerator greater than Denominator", " ")</f>
        <v xml:space="preserve"> </v>
      </c>
      <c r="I48" s="219"/>
      <c r="K48" s="20"/>
    </row>
    <row r="49" spans="1:9" ht="12.75" customHeight="1" x14ac:dyDescent="0.25">
      <c r="A49" s="170"/>
      <c r="C49" s="159" t="s">
        <v>153</v>
      </c>
      <c r="D49" s="10"/>
      <c r="E49" s="10"/>
      <c r="F49" s="10"/>
      <c r="G49" s="10"/>
      <c r="H49" s="10"/>
    </row>
    <row r="50" spans="1:9" ht="12.75" customHeight="1" x14ac:dyDescent="0.25">
      <c r="A50" s="170"/>
      <c r="B50" s="194" t="s">
        <v>8</v>
      </c>
      <c r="C50" s="194"/>
      <c r="D50" s="194"/>
      <c r="E50" s="194"/>
      <c r="F50" s="194"/>
      <c r="G50" s="194"/>
      <c r="H50" s="194"/>
      <c r="I50" s="194"/>
    </row>
    <row r="51" spans="1:9" ht="12.75" customHeight="1" thickBot="1" x14ac:dyDescent="0.3">
      <c r="A51" s="170"/>
      <c r="C51" s="12"/>
      <c r="D51" s="10"/>
      <c r="E51" s="10"/>
      <c r="F51" s="10"/>
      <c r="G51" s="10"/>
      <c r="H51" s="10"/>
    </row>
    <row r="52" spans="1:9" ht="24" customHeight="1" thickBot="1" x14ac:dyDescent="0.3">
      <c r="A52" s="170"/>
      <c r="C52" s="19" t="s">
        <v>67</v>
      </c>
      <c r="D52" s="11"/>
      <c r="E52" s="38" t="str">
        <f>IF(ISERROR(E46/G46),"-",E46/G46)</f>
        <v>-</v>
      </c>
      <c r="F52" s="11"/>
      <c r="G52" s="196" t="str">
        <f>IF(E52="-"," ", IF(E52&gt;100%,"Error - Does Not Meet",IF(E52&lt;=50%,"Does Not Meet","Meets Practice Predominately")))</f>
        <v xml:space="preserve"> </v>
      </c>
      <c r="H52" s="196"/>
      <c r="I52" s="197"/>
    </row>
    <row r="53" spans="1:9" ht="12.75" customHeight="1" thickBot="1" x14ac:dyDescent="0.3">
      <c r="A53" s="170"/>
      <c r="C53" s="19"/>
      <c r="D53" s="11"/>
      <c r="E53" s="25"/>
      <c r="F53" s="11"/>
      <c r="G53" s="60"/>
      <c r="H53" s="60"/>
      <c r="I53" s="61"/>
    </row>
    <row r="54" spans="1:9" ht="24" customHeight="1" thickBot="1" x14ac:dyDescent="0.3">
      <c r="A54" s="170"/>
      <c r="C54" s="19" t="s">
        <v>96</v>
      </c>
      <c r="D54" s="11"/>
      <c r="E54" s="38" t="str">
        <f>IF(ISERROR(E48/G48),"-",E48/G48)</f>
        <v>-</v>
      </c>
      <c r="F54" s="11"/>
      <c r="G54" s="196" t="str">
        <f>IF(E54="-"," ",IF(E54&gt;100%,"Error - Does Not Meet",IF(E54&lt;30%,"Does Not Meet","Meets 30% minimum")))</f>
        <v xml:space="preserve"> </v>
      </c>
      <c r="H54" s="196"/>
      <c r="I54" s="197"/>
    </row>
    <row r="55" spans="1:9" ht="12.75" customHeight="1" x14ac:dyDescent="0.25">
      <c r="A55" s="170"/>
      <c r="C55" s="5"/>
      <c r="D55" s="5"/>
      <c r="F55" s="6"/>
      <c r="G55" s="7"/>
      <c r="H55" s="7"/>
    </row>
    <row r="56" spans="1:9" ht="12.75" customHeight="1" x14ac:dyDescent="0.25">
      <c r="A56" s="170" t="s">
        <v>5</v>
      </c>
      <c r="B56" s="194" t="s">
        <v>60</v>
      </c>
      <c r="C56" s="194"/>
      <c r="D56" s="194"/>
      <c r="E56" s="194"/>
      <c r="F56" s="194"/>
      <c r="G56" s="194"/>
      <c r="H56" s="194"/>
      <c r="I56" s="194"/>
    </row>
    <row r="57" spans="1:9" ht="12.75" customHeight="1" thickBot="1" x14ac:dyDescent="0.3">
      <c r="A57" s="170"/>
      <c r="C57" s="8"/>
      <c r="D57" s="5"/>
      <c r="E57" s="9"/>
      <c r="F57" s="6"/>
      <c r="G57" s="203"/>
      <c r="H57" s="203"/>
      <c r="I57" s="204"/>
    </row>
    <row r="58" spans="1:9" ht="24" customHeight="1" thickBot="1" x14ac:dyDescent="0.3">
      <c r="A58" s="170"/>
      <c r="C58" s="18" t="s">
        <v>6</v>
      </c>
      <c r="D58" s="11"/>
      <c r="E58" s="208" t="str">
        <f>IF(E52&lt;=50%,"Provider Not Eligible",IF(E52&gt;100%,"Provider Not Eligible",IF(E54&gt;100%,"Provider Not Eligible",IF(E54&gt;=30%,"Provider Eligible","Provider Not Eligible"))))</f>
        <v>Provider Not Eligible</v>
      </c>
      <c r="F58" s="209"/>
      <c r="G58" s="209"/>
      <c r="H58" s="209"/>
      <c r="I58" s="210"/>
    </row>
    <row r="59" spans="1:9" x14ac:dyDescent="0.25">
      <c r="A59" s="170"/>
      <c r="C59" s="5"/>
      <c r="D59" s="5"/>
      <c r="E59" s="5"/>
      <c r="F59" s="6"/>
      <c r="G59" s="6"/>
      <c r="H59" s="6"/>
      <c r="I59" s="5"/>
    </row>
    <row r="60" spans="1:9" ht="12.75" customHeight="1" x14ac:dyDescent="0.25">
      <c r="A60" s="170"/>
      <c r="B60" s="194"/>
      <c r="C60" s="194"/>
      <c r="D60" s="194"/>
      <c r="E60" s="194"/>
      <c r="F60" s="194"/>
      <c r="G60" s="194"/>
      <c r="H60" s="194"/>
      <c r="I60" s="194"/>
    </row>
    <row r="61" spans="1:9" x14ac:dyDescent="0.25">
      <c r="A61" s="220" t="str">
        <f>Instructions!A52</f>
        <v>The calculations in this workbook are an estimate and are not a guarantee of payment.  AHCCCS reserves the right to change any calculation anytime.</v>
      </c>
      <c r="B61" s="220"/>
      <c r="C61" s="220"/>
      <c r="D61" s="220"/>
      <c r="E61" s="220"/>
      <c r="F61" s="220"/>
      <c r="G61" s="220"/>
      <c r="H61" s="220"/>
      <c r="I61" s="220"/>
    </row>
  </sheetData>
  <sheetProtection password="DE3B" sheet="1" objects="1" scenarios="1" selectLockedCells="1"/>
  <mergeCells count="33">
    <mergeCell ref="C2:I2"/>
    <mergeCell ref="A61:I61"/>
    <mergeCell ref="H19:I19"/>
    <mergeCell ref="H18:I18"/>
    <mergeCell ref="E16:I16"/>
    <mergeCell ref="A17:A42"/>
    <mergeCell ref="B17:I17"/>
    <mergeCell ref="B29:B33"/>
    <mergeCell ref="A8:A16"/>
    <mergeCell ref="E9:H9"/>
    <mergeCell ref="E10:I10"/>
    <mergeCell ref="G24:I24"/>
    <mergeCell ref="B60:I60"/>
    <mergeCell ref="A56:A60"/>
    <mergeCell ref="B8:H8"/>
    <mergeCell ref="A43:A55"/>
    <mergeCell ref="B36:B41"/>
    <mergeCell ref="G52:I52"/>
    <mergeCell ref="G54:I54"/>
    <mergeCell ref="B56:I56"/>
    <mergeCell ref="E58:I58"/>
    <mergeCell ref="B43:I43"/>
    <mergeCell ref="B50:I50"/>
    <mergeCell ref="H46:I46"/>
    <mergeCell ref="H48:I48"/>
    <mergeCell ref="E11:I11"/>
    <mergeCell ref="E13:I13"/>
    <mergeCell ref="E14:I14"/>
    <mergeCell ref="G57:I57"/>
    <mergeCell ref="E15:I15"/>
    <mergeCell ref="E28:I28"/>
    <mergeCell ref="F40:G40"/>
    <mergeCell ref="F41:G41"/>
  </mergeCells>
  <phoneticPr fontId="0" type="noConversion"/>
  <dataValidations count="18">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atient Volume Reporting Period" prompt="Enter the Begin Date of the 90-day period from the prior Calendar Year._x000a_ _x000a_" sqref="E19">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Patient Volume Reporting Period" prompt="Enter the End Date of the 90-day period from the prior Calendar Year._x000a_ _x000a_" sqref="G19">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Type" prompt="Technique used to perform measurements.  EPs participating in the EHR Incentive Program must select either the MEDICAID or NEEDY Patient Volume.  _x000a__x000a_TIPS:  This Tab is for Needy Patient Volume ONLY._x000a_" sqref="G22">
      <formula1>"Select,Needy Patient Volume"</formula1>
    </dataValidation>
    <dataValidation type="whole" allowBlank="1" showInputMessage="1" showErrorMessage="1" errorTitle="Ooops!" error="Double check your entry or call the EHR Staff for assistance.  _x000a__x000a_Click Retry or Cancel to continue" promptTitle="Total Patient Encounters" prompt="Needy &amp; Non-Needy Patient Encounters determined as the Number of Unique visits based on date of service per provider per patient (denominator)._x000a_" sqref="E24">
      <formula1>0</formula1>
      <formula2>999999</formula2>
    </dataValidation>
    <dataValidation type="whole" allowBlank="1" showInputMessage="1" showErrorMessage="1" errorTitle="Ooops!" error="Double check your entry or call the EHR Staff for assistance.  _x000a__x000a_Click Retry or Cancel to continue" promptTitle="Medicaid Patient Encounters" prompt="Medicaid Title XIX Patient Encounters determined as the Number of Unique visits based on date of service per provider per patient (numerator)._x000a_" sqref="E27 E29:E33">
      <formula1>0</formula1>
      <formula2>999999</formula2>
    </dataValidation>
    <dataValidation type="whole" allowBlank="1" showInputMessage="1" showErrorMessage="1" errorTitle="Ooops!" error="Double check your entry or call the EHR Staff for assistance.  _x000a__x000a_Click Retry or Cancel to continue" promptTitle="CHIP Patient Encounters" prompt="CHIP Title XXI Patient Encounters determined as the Number of Unique visits based on date of service per provider per patient (numerator)._x000a_" sqref="G27 G29:G33">
      <formula1>0</formula1>
      <formula2>999999</formula2>
    </dataValidation>
    <dataValidation type="whole" allowBlank="1" showInputMessage="1" showErrorMessage="1" errorTitle="Ooops!" error="Double check your entry or call the EHR Staff for assistance.  _x000a__x000a_Click Retry or Cancel to continue" promptTitle="Sliding Scale Patient Encounters" prompt="Sliding Scale (Patients Paying Below Cost) Patient Encounters determined as the Number of Unique visits based on date of service per provider per patient (numerator)._x000a_" sqref="I27 I29:I33">
      <formula1>0</formula1>
      <formula2>999999</formula2>
    </dataValidation>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redominantly Reporting Period" prompt="Enter the Begin Date for the 6-month period from the prior Calendar Year." sqref="E36">
      <formula1>40179</formula1>
      <formula2>44196</formula2>
    </dataValidation>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redominantly Reporting Period" prompt="Enter the End Date for the 6-month period from the prior Calendar Year." sqref="G36">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Methodology" prompt="The way in which EPs will report their patient volume.  _x000a__x000a_EPs have the option of selecting either their own INDIVIDUAL patient volume or the practice's AGGREGATE Patient Volume." sqref="E22">
      <formula1>"Select,Individual,Aggregate"</formula1>
    </dataValidation>
    <dataValidation allowBlank="1" showInputMessage="1" showErrorMessage="1" promptTitle="Total Patient Encounters" prompt="Total Patient Encounters inside &amp; outside of the FQHC/RHC in the 6-month reporting period determined as the Number of Unique visits based on date of service per provider per patient (denominator)." sqref="E41"/>
    <dataValidation allowBlank="1" showInputMessage="1" showErrorMessage="1" promptTitle="FQHC/RHC Patient Encounters" prompt="Patient Encounters at the FQHC/RHC in the 6-month reporting period determined as the Number of Unique visits based on date of service per provider per patient (numerator)." sqref="E40"/>
    <dataValidation allowBlank="1" showInputMessage="1" showErrorMessage="1" promptTitle="FQHC/RHC Patient Encounters" prompt="Sum of unique Patient Encounters at the FQHC/RHC Facility (POS 50 &amp; POS 72)._x000a__x000a_TIPS:_x000a_Numerator cannot be greater than the Denominator" sqref="E46"/>
    <dataValidation allowBlank="1" showInputMessage="1" showErrorMessage="1" promptTitle="Total Patient Encounters" prompt="Total Patient Encounters inside &amp; outside of the FQHC/RHC (all place of services)." sqref="G46"/>
    <dataValidation allowBlank="1" showInputMessage="1" showErrorMessage="1" promptTitle="Needy Patient Encounters" prompt="Calculated as the Sum of Medicaid Title XIX, CHIP Title XXI, 'Patients Paying Below Cost' for reported STATES (all place of services)._x000a__x000a_TIPS:_x000a_Numerator cannot be greater than the Denominator" sqref="E48"/>
    <dataValidation allowBlank="1" showInputMessage="1" showErrorMessage="1" promptTitle="Total Patient Encounters" prompt="Needy &amp; Non-Needy Patient Encounters (all place of services)." sqref="G48"/>
    <dataValidation allowBlank="1" showInputMessage="1" showErrorMessage="1" promptTitle="PP Percentage" prompt="Calculated as FQHC/RHC Facility Encounters divided by Total Patient Encounters in the required 6-month reporting period." sqref="E52"/>
    <dataValidation allowBlank="1" showInputMessage="1" showErrorMessage="1" promptTitle="Needy PV Percentage" prompt="Calculated as Needy Patient Encounters divided by Total Patient Encounters in the required 90-day reporting period." sqref="E54"/>
  </dataValidations>
  <printOptions horizontalCentered="1"/>
  <pageMargins left="0" right="0" top="0.5" bottom="0.75" header="0" footer="0.25"/>
  <pageSetup orientation="portrait" r:id="rId1"/>
  <headerFooter alignWithMargins="0">
    <oddFooter>&amp;R&amp;7Page &amp;P of &amp;N
&amp;A
&amp;F</oddFooter>
  </headerFooter>
  <rowBreaks count="1" manualBreakCount="1">
    <brk id="42"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61"/>
  <sheetViews>
    <sheetView zoomScaleNormal="100" workbookViewId="0">
      <selection activeCell="E19" sqref="E19"/>
    </sheetView>
  </sheetViews>
  <sheetFormatPr defaultColWidth="9.109375" defaultRowHeight="13.2" x14ac:dyDescent="0.25"/>
  <cols>
    <col min="1" max="2" width="3" style="1" customWidth="1"/>
    <col min="3" max="3" width="49.109375" style="1" customWidth="1"/>
    <col min="4" max="4" width="1.6640625" style="1" customWidth="1"/>
    <col min="5" max="5" width="10.5546875" style="1" customWidth="1"/>
    <col min="6" max="6" width="3.5546875" style="2" customWidth="1"/>
    <col min="7" max="7" width="10.5546875" style="2" customWidth="1"/>
    <col min="8" max="8" width="3.5546875" style="2" customWidth="1"/>
    <col min="9" max="9" width="11.33203125" style="1" customWidth="1"/>
    <col min="10" max="16384" width="9.109375" style="1"/>
  </cols>
  <sheetData>
    <row r="1" spans="1:9" x14ac:dyDescent="0.25">
      <c r="F1" s="138"/>
      <c r="G1" s="138"/>
      <c r="H1" s="138"/>
    </row>
    <row r="2" spans="1:9" x14ac:dyDescent="0.25">
      <c r="C2" s="161" t="s">
        <v>132</v>
      </c>
      <c r="D2" s="161"/>
      <c r="E2" s="161"/>
      <c r="F2" s="161"/>
      <c r="G2" s="161"/>
      <c r="H2" s="161"/>
      <c r="I2" s="161"/>
    </row>
    <row r="3" spans="1:9" x14ac:dyDescent="0.25">
      <c r="F3" s="138"/>
      <c r="G3" s="138"/>
      <c r="H3" s="138"/>
    </row>
    <row r="4" spans="1:9" x14ac:dyDescent="0.25">
      <c r="B4" s="21"/>
      <c r="I4" s="13" t="s">
        <v>73</v>
      </c>
    </row>
    <row r="5" spans="1:9" x14ac:dyDescent="0.25">
      <c r="I5" s="23" t="s">
        <v>107</v>
      </c>
    </row>
    <row r="6" spans="1:9" ht="12.75" customHeight="1" x14ac:dyDescent="0.3">
      <c r="C6" s="14"/>
      <c r="D6" s="15"/>
      <c r="E6" s="15"/>
      <c r="F6" s="16"/>
      <c r="G6" s="17"/>
      <c r="H6" s="17"/>
      <c r="I6" s="22" t="s">
        <v>61</v>
      </c>
    </row>
    <row r="7" spans="1:9" ht="12.75" customHeight="1" x14ac:dyDescent="0.3">
      <c r="C7" s="14"/>
      <c r="D7" s="15"/>
      <c r="E7" s="15"/>
      <c r="F7" s="16"/>
      <c r="G7" s="17"/>
      <c r="H7" s="17"/>
      <c r="I7" s="83" t="str">
        <f>Instructions!I7</f>
        <v>Version 5.0</v>
      </c>
    </row>
    <row r="8" spans="1:9" ht="12.75" customHeight="1" x14ac:dyDescent="0.25">
      <c r="A8" s="170" t="s">
        <v>91</v>
      </c>
      <c r="B8" s="194" t="s">
        <v>92</v>
      </c>
      <c r="C8" s="194"/>
      <c r="D8" s="194"/>
      <c r="E8" s="194"/>
      <c r="F8" s="194"/>
      <c r="G8" s="194"/>
      <c r="H8" s="194"/>
      <c r="I8" s="194"/>
    </row>
    <row r="9" spans="1:9" x14ac:dyDescent="0.25">
      <c r="A9" s="170"/>
      <c r="C9" s="5"/>
      <c r="D9" s="5"/>
      <c r="E9" s="198"/>
      <c r="F9" s="198"/>
      <c r="G9" s="198"/>
      <c r="H9" s="198"/>
    </row>
    <row r="10" spans="1:9" ht="9.75" customHeight="1" x14ac:dyDescent="0.25">
      <c r="A10" s="170"/>
      <c r="C10" s="84" t="str">
        <f>'Set-Up'!E17</f>
        <v>Provider Name</v>
      </c>
      <c r="E10" s="200">
        <f>'Set-Up'!G17</f>
        <v>0</v>
      </c>
      <c r="F10" s="200"/>
      <c r="G10" s="200"/>
      <c r="H10" s="200"/>
      <c r="I10" s="200"/>
    </row>
    <row r="11" spans="1:9" ht="9.75" customHeight="1" x14ac:dyDescent="0.25">
      <c r="A11" s="170"/>
      <c r="C11" s="84" t="str">
        <f>'Set-Up'!E18</f>
        <v>AHCCCS Provider Number</v>
      </c>
      <c r="E11" s="202">
        <f>'Set-Up'!G18</f>
        <v>0</v>
      </c>
      <c r="F11" s="202"/>
      <c r="G11" s="202"/>
      <c r="H11" s="202"/>
      <c r="I11" s="202"/>
    </row>
    <row r="12" spans="1:9" ht="9.75" customHeight="1" x14ac:dyDescent="0.25">
      <c r="A12" s="170"/>
      <c r="C12" s="84"/>
      <c r="E12" s="160"/>
      <c r="F12" s="160"/>
      <c r="G12" s="160"/>
      <c r="H12" s="160"/>
      <c r="I12" s="160"/>
    </row>
    <row r="13" spans="1:9" ht="9.75" customHeight="1" x14ac:dyDescent="0.25">
      <c r="A13" s="170"/>
      <c r="C13" s="84" t="str">
        <f>'Set-Up'!E20</f>
        <v>Payment #</v>
      </c>
      <c r="E13" s="200" t="str">
        <f>'Set-Up'!G20</f>
        <v>Select</v>
      </c>
      <c r="F13" s="200"/>
      <c r="G13" s="200"/>
      <c r="H13" s="200"/>
      <c r="I13" s="200"/>
    </row>
    <row r="14" spans="1:9" ht="9.75" customHeight="1" x14ac:dyDescent="0.25">
      <c r="A14" s="170"/>
      <c r="C14" s="84" t="str">
        <f>'Set-Up'!E21</f>
        <v>Attestation Type</v>
      </c>
      <c r="E14" s="200" t="str">
        <f>'Set-Up'!G21</f>
        <v>Select</v>
      </c>
      <c r="F14" s="200"/>
      <c r="G14" s="200"/>
      <c r="H14" s="200"/>
      <c r="I14" s="200"/>
    </row>
    <row r="15" spans="1:9" ht="9.75" customHeight="1" x14ac:dyDescent="0.25">
      <c r="A15" s="170"/>
      <c r="C15" s="84" t="str">
        <f>'Set-Up'!E22</f>
        <v>Calendar Year (YYYY)</v>
      </c>
      <c r="E15" s="200" t="str">
        <f>'Set-Up'!G22</f>
        <v>Select</v>
      </c>
      <c r="F15" s="200"/>
      <c r="G15" s="200"/>
      <c r="H15" s="200"/>
      <c r="I15" s="200"/>
    </row>
    <row r="16" spans="1:9" ht="12.75" customHeight="1" x14ac:dyDescent="0.25">
      <c r="A16" s="170"/>
      <c r="C16" s="4"/>
      <c r="E16" s="198"/>
      <c r="F16" s="198"/>
      <c r="G16" s="198"/>
      <c r="H16" s="198"/>
      <c r="I16" s="198"/>
    </row>
    <row r="17" spans="1:9" ht="12.75" customHeight="1" x14ac:dyDescent="0.25">
      <c r="A17" s="170" t="s">
        <v>3</v>
      </c>
      <c r="B17" s="194" t="s">
        <v>9</v>
      </c>
      <c r="C17" s="194"/>
      <c r="D17" s="194"/>
      <c r="E17" s="194"/>
      <c r="F17" s="194"/>
      <c r="G17" s="194"/>
      <c r="H17" s="194"/>
      <c r="I17" s="194"/>
    </row>
    <row r="18" spans="1:9" ht="16.2" thickBot="1" x14ac:dyDescent="0.3">
      <c r="A18" s="170"/>
      <c r="C18" s="5"/>
      <c r="D18" s="5"/>
      <c r="H18" s="223" t="str">
        <f>IF(I19="90-day period"," ","ALERT")</f>
        <v>ALERT</v>
      </c>
      <c r="I18" s="223"/>
    </row>
    <row r="19" spans="1:9" ht="24" customHeight="1" thickBot="1" x14ac:dyDescent="0.3">
      <c r="A19" s="170"/>
      <c r="C19" s="153" t="s">
        <v>152</v>
      </c>
      <c r="D19" s="5"/>
      <c r="E19" s="39"/>
      <c r="F19" s="24" t="s">
        <v>0</v>
      </c>
      <c r="G19" s="39"/>
      <c r="H19" s="221" t="str">
        <f>IF(G19=(E19+89),"90-day period","Not a 90-day period")</f>
        <v>Not a 90-day period</v>
      </c>
      <c r="I19" s="222"/>
    </row>
    <row r="20" spans="1:9" x14ac:dyDescent="0.25">
      <c r="A20" s="170"/>
      <c r="C20" s="75" t="s">
        <v>4</v>
      </c>
      <c r="D20" s="5"/>
      <c r="E20" s="29"/>
      <c r="F20" s="30"/>
      <c r="G20" s="31"/>
      <c r="H20" s="33"/>
    </row>
    <row r="21" spans="1:9" ht="30" customHeight="1" thickBot="1" x14ac:dyDescent="0.3">
      <c r="A21" s="170"/>
      <c r="C21" s="34"/>
      <c r="D21" s="5"/>
      <c r="E21" s="82" t="s">
        <v>63</v>
      </c>
      <c r="F21" s="30"/>
      <c r="G21" s="81" t="s">
        <v>82</v>
      </c>
      <c r="H21" s="33"/>
    </row>
    <row r="22" spans="1:9" ht="24" customHeight="1" thickBot="1" x14ac:dyDescent="0.3">
      <c r="A22" s="170"/>
      <c r="C22" s="28" t="s">
        <v>81</v>
      </c>
      <c r="D22" s="11"/>
      <c r="E22" s="66"/>
      <c r="F22" s="11"/>
      <c r="G22" s="148" t="s">
        <v>107</v>
      </c>
      <c r="H22" s="77"/>
      <c r="I22" s="77"/>
    </row>
    <row r="23" spans="1:9" ht="12.75" customHeight="1" thickBot="1" x14ac:dyDescent="0.3">
      <c r="A23" s="170"/>
      <c r="C23" s="27"/>
      <c r="D23" s="11"/>
      <c r="E23" s="25"/>
      <c r="F23" s="11"/>
      <c r="G23" s="10"/>
      <c r="H23" s="10"/>
    </row>
    <row r="24" spans="1:9" ht="24" customHeight="1" thickBot="1" x14ac:dyDescent="0.3">
      <c r="A24" s="170"/>
      <c r="C24" s="137" t="s">
        <v>134</v>
      </c>
      <c r="D24" s="11"/>
      <c r="E24" s="35"/>
      <c r="F24" s="11"/>
      <c r="G24" s="193" t="s">
        <v>130</v>
      </c>
      <c r="H24" s="193"/>
      <c r="I24" s="193"/>
    </row>
    <row r="25" spans="1:9" ht="12" customHeight="1" x14ac:dyDescent="0.25">
      <c r="A25" s="170"/>
      <c r="C25" s="34"/>
      <c r="D25" s="5"/>
      <c r="E25" s="29"/>
      <c r="F25" s="30"/>
      <c r="G25" s="31"/>
      <c r="H25" s="31"/>
      <c r="I25" s="33"/>
    </row>
    <row r="26" spans="1:9" ht="25.8" thickBot="1" x14ac:dyDescent="0.3">
      <c r="A26" s="170"/>
      <c r="C26" s="86" t="s">
        <v>135</v>
      </c>
      <c r="D26" s="5"/>
      <c r="E26" s="100" t="s">
        <v>113</v>
      </c>
      <c r="F26" s="68"/>
      <c r="G26" s="100" t="s">
        <v>131</v>
      </c>
      <c r="H26" s="69"/>
      <c r="I26" s="100" t="s">
        <v>65</v>
      </c>
    </row>
    <row r="27" spans="1:9" ht="24" customHeight="1" thickBot="1" x14ac:dyDescent="0.3">
      <c r="A27" s="170"/>
      <c r="C27" s="137" t="s">
        <v>124</v>
      </c>
      <c r="D27" s="11"/>
      <c r="E27" s="35"/>
      <c r="F27" s="11"/>
      <c r="G27" s="35"/>
      <c r="H27" s="10"/>
      <c r="I27" s="35"/>
    </row>
    <row r="28" spans="1:9" ht="33.6" customHeight="1" thickBot="1" x14ac:dyDescent="0.3">
      <c r="A28" s="170"/>
      <c r="C28" s="150" t="s">
        <v>139</v>
      </c>
      <c r="D28" s="11"/>
      <c r="E28" s="213" t="s">
        <v>140</v>
      </c>
      <c r="F28" s="213"/>
      <c r="G28" s="213"/>
      <c r="H28" s="213"/>
      <c r="I28" s="213"/>
    </row>
    <row r="29" spans="1:9" ht="24" customHeight="1" thickBot="1" x14ac:dyDescent="0.3">
      <c r="A29" s="170"/>
      <c r="B29" s="206" t="s">
        <v>11</v>
      </c>
      <c r="C29" s="137" t="s">
        <v>125</v>
      </c>
      <c r="D29" s="11"/>
      <c r="E29" s="35"/>
      <c r="F29" s="11"/>
      <c r="G29" s="35"/>
      <c r="H29" s="10"/>
      <c r="I29" s="35"/>
    </row>
    <row r="30" spans="1:9" ht="24" customHeight="1" thickBot="1" x14ac:dyDescent="0.3">
      <c r="A30" s="170"/>
      <c r="B30" s="224"/>
      <c r="C30" s="137" t="s">
        <v>126</v>
      </c>
      <c r="D30" s="11"/>
      <c r="E30" s="35"/>
      <c r="F30" s="11"/>
      <c r="G30" s="35"/>
      <c r="H30" s="10"/>
      <c r="I30" s="35"/>
    </row>
    <row r="31" spans="1:9" ht="24" customHeight="1" thickBot="1" x14ac:dyDescent="0.3">
      <c r="A31" s="170"/>
      <c r="B31" s="224"/>
      <c r="C31" s="137" t="s">
        <v>127</v>
      </c>
      <c r="D31" s="11"/>
      <c r="E31" s="35"/>
      <c r="F31" s="11"/>
      <c r="G31" s="35"/>
      <c r="H31" s="10"/>
      <c r="I31" s="35"/>
    </row>
    <row r="32" spans="1:9" ht="24" customHeight="1" thickBot="1" x14ac:dyDescent="0.3">
      <c r="A32" s="170"/>
      <c r="B32" s="224"/>
      <c r="C32" s="137" t="s">
        <v>128</v>
      </c>
      <c r="D32" s="11"/>
      <c r="E32" s="35"/>
      <c r="F32" s="11"/>
      <c r="G32" s="35"/>
      <c r="H32" s="10"/>
      <c r="I32" s="35"/>
    </row>
    <row r="33" spans="1:11" ht="24" customHeight="1" thickBot="1" x14ac:dyDescent="0.3">
      <c r="A33" s="170"/>
      <c r="B33" s="224"/>
      <c r="C33" s="137" t="s">
        <v>129</v>
      </c>
      <c r="D33" s="11"/>
      <c r="E33" s="35"/>
      <c r="F33" s="11"/>
      <c r="G33" s="35"/>
      <c r="H33" s="10"/>
      <c r="I33" s="35"/>
    </row>
    <row r="34" spans="1:11" ht="12.75" customHeight="1" x14ac:dyDescent="0.25">
      <c r="A34" s="170"/>
      <c r="C34" s="27"/>
      <c r="D34" s="11"/>
      <c r="E34" s="91">
        <f>SUM(E27,E29:E33)</f>
        <v>0</v>
      </c>
      <c r="F34" s="11"/>
      <c r="G34" s="91">
        <f>SUM(G27,G29:G33)</f>
        <v>0</v>
      </c>
      <c r="H34" s="10"/>
      <c r="I34" s="91">
        <f>SUM(I27,I29:I33)</f>
        <v>0</v>
      </c>
    </row>
    <row r="35" spans="1:11" ht="12.75" customHeight="1" thickBot="1" x14ac:dyDescent="0.3">
      <c r="A35" s="170"/>
      <c r="C35" s="27"/>
      <c r="D35" s="11"/>
      <c r="E35" s="25"/>
      <c r="F35" s="11"/>
      <c r="G35" s="10"/>
      <c r="H35" s="10"/>
    </row>
    <row r="36" spans="1:11" ht="24" customHeight="1" thickBot="1" x14ac:dyDescent="0.3">
      <c r="A36" s="170"/>
      <c r="B36" s="216" t="s">
        <v>78</v>
      </c>
      <c r="C36" s="137" t="s">
        <v>149</v>
      </c>
      <c r="D36" s="5"/>
      <c r="E36" s="39"/>
      <c r="F36" s="24" t="s">
        <v>0</v>
      </c>
      <c r="G36" s="39"/>
      <c r="H36" s="47"/>
      <c r="I36" s="47"/>
      <c r="J36" s="47"/>
    </row>
    <row r="37" spans="1:11" x14ac:dyDescent="0.25">
      <c r="A37" s="170"/>
      <c r="B37" s="216"/>
      <c r="C37" s="74" t="s">
        <v>77</v>
      </c>
      <c r="D37" s="5"/>
      <c r="E37" s="29"/>
      <c r="F37" s="30"/>
      <c r="G37" s="31"/>
      <c r="H37" s="47"/>
      <c r="I37" s="47"/>
      <c r="J37" s="47"/>
    </row>
    <row r="38" spans="1:11" x14ac:dyDescent="0.25">
      <c r="A38" s="170"/>
      <c r="B38" s="216"/>
      <c r="C38" s="74"/>
      <c r="D38" s="5"/>
      <c r="E38" s="29"/>
      <c r="F38" s="30"/>
      <c r="G38" s="31"/>
      <c r="H38" s="47"/>
      <c r="I38" s="47"/>
      <c r="J38" s="47"/>
    </row>
    <row r="39" spans="1:11" ht="13.8" thickBot="1" x14ac:dyDescent="0.3">
      <c r="A39" s="170"/>
      <c r="B39" s="217"/>
      <c r="C39" s="86" t="s">
        <v>135</v>
      </c>
      <c r="D39" s="5"/>
      <c r="E39" s="151"/>
      <c r="F39" s="30"/>
      <c r="G39" s="31"/>
      <c r="H39" s="30"/>
      <c r="I39" s="31"/>
      <c r="J39" s="30"/>
      <c r="K39" s="33"/>
    </row>
    <row r="40" spans="1:11" ht="24" customHeight="1" thickBot="1" x14ac:dyDescent="0.3">
      <c r="A40" s="170"/>
      <c r="B40" s="217"/>
      <c r="C40" s="28" t="s">
        <v>66</v>
      </c>
      <c r="D40" s="11"/>
      <c r="E40" s="36"/>
      <c r="F40" s="225" t="s">
        <v>98</v>
      </c>
      <c r="G40" s="226"/>
      <c r="H40" s="226"/>
      <c r="I40" s="226"/>
    </row>
    <row r="41" spans="1:11" ht="24" customHeight="1" thickBot="1" x14ac:dyDescent="0.3">
      <c r="A41" s="170"/>
      <c r="B41" s="217"/>
      <c r="C41" s="153" t="s">
        <v>141</v>
      </c>
      <c r="D41" s="11"/>
      <c r="E41" s="36"/>
      <c r="F41" s="225" t="s">
        <v>99</v>
      </c>
      <c r="G41" s="226"/>
      <c r="H41" s="226"/>
      <c r="I41" s="226"/>
    </row>
    <row r="42" spans="1:11" ht="12.75" customHeight="1" x14ac:dyDescent="0.25">
      <c r="A42" s="170"/>
      <c r="C42" s="18"/>
      <c r="D42" s="11"/>
      <c r="E42" s="32"/>
      <c r="F42" s="11"/>
      <c r="G42" s="10"/>
      <c r="H42" s="10"/>
    </row>
    <row r="43" spans="1:11" ht="12.75" customHeight="1" x14ac:dyDescent="0.25">
      <c r="A43" s="170" t="s">
        <v>10</v>
      </c>
      <c r="B43" s="194" t="s">
        <v>7</v>
      </c>
      <c r="C43" s="194"/>
      <c r="D43" s="194"/>
      <c r="E43" s="194"/>
      <c r="F43" s="194"/>
      <c r="G43" s="194"/>
      <c r="H43" s="194"/>
      <c r="I43" s="194"/>
    </row>
    <row r="44" spans="1:11" ht="12.75" customHeight="1" x14ac:dyDescent="0.25">
      <c r="A44" s="170"/>
      <c r="C44" s="27"/>
      <c r="D44" s="11"/>
      <c r="E44" s="25"/>
      <c r="F44" s="11"/>
      <c r="G44" s="11"/>
      <c r="H44" s="11"/>
      <c r="I44" s="5"/>
    </row>
    <row r="45" spans="1:11" ht="12.75" customHeight="1" thickBot="1" x14ac:dyDescent="0.3">
      <c r="A45" s="170"/>
      <c r="C45" s="27"/>
      <c r="D45" s="11"/>
      <c r="E45" s="82" t="s">
        <v>98</v>
      </c>
      <c r="F45" s="11"/>
      <c r="G45" s="82" t="s">
        <v>99</v>
      </c>
      <c r="H45" s="11"/>
      <c r="I45" s="5"/>
    </row>
    <row r="46" spans="1:11" ht="24" customHeight="1" thickBot="1" x14ac:dyDescent="0.3">
      <c r="A46" s="170"/>
      <c r="C46" s="19" t="s">
        <v>106</v>
      </c>
      <c r="D46" s="11"/>
      <c r="E46" s="37">
        <f>E40</f>
        <v>0</v>
      </c>
      <c r="F46" s="92"/>
      <c r="G46" s="37">
        <f>E41</f>
        <v>0</v>
      </c>
      <c r="H46" s="218" t="str">
        <f>IF(E46&gt;G46,"Error: Numerator greater than Denominator", " ")</f>
        <v xml:space="preserve"> </v>
      </c>
      <c r="I46" s="219"/>
    </row>
    <row r="47" spans="1:11" ht="12.75" customHeight="1" thickBot="1" x14ac:dyDescent="0.3">
      <c r="A47" s="170"/>
      <c r="C47" s="12"/>
      <c r="D47" s="10"/>
      <c r="E47" s="101"/>
      <c r="F47" s="101"/>
      <c r="G47" s="63"/>
      <c r="H47" s="1"/>
    </row>
    <row r="48" spans="1:11" ht="24" customHeight="1" thickBot="1" x14ac:dyDescent="0.3">
      <c r="A48" s="170"/>
      <c r="C48" s="19" t="s">
        <v>100</v>
      </c>
      <c r="D48" s="11"/>
      <c r="E48" s="37">
        <f>SUM(E27,E29:E33,G27,G29:G33,I27,I29:I33)</f>
        <v>0</v>
      </c>
      <c r="F48" s="94"/>
      <c r="G48" s="37">
        <f>E24</f>
        <v>0</v>
      </c>
      <c r="H48" s="218" t="str">
        <f>IF(E48&gt;G48,"Error: Numerator greater than Denominator", " ")</f>
        <v xml:space="preserve"> </v>
      </c>
      <c r="I48" s="219"/>
      <c r="K48" s="20"/>
    </row>
    <row r="49" spans="1:9" ht="12.75" customHeight="1" x14ac:dyDescent="0.25">
      <c r="A49" s="170"/>
      <c r="C49" s="12"/>
      <c r="D49" s="10"/>
      <c r="E49" s="10"/>
      <c r="F49" s="11"/>
      <c r="G49" s="11"/>
      <c r="H49" s="11"/>
      <c r="I49" s="5"/>
    </row>
    <row r="50" spans="1:9" ht="12.75" customHeight="1" x14ac:dyDescent="0.25">
      <c r="A50" s="170"/>
      <c r="B50" s="194" t="s">
        <v>8</v>
      </c>
      <c r="C50" s="194"/>
      <c r="D50" s="194"/>
      <c r="E50" s="194"/>
      <c r="F50" s="194"/>
      <c r="G50" s="194"/>
      <c r="H50" s="194"/>
      <c r="I50" s="194"/>
    </row>
    <row r="51" spans="1:9" ht="12.75" customHeight="1" thickBot="1" x14ac:dyDescent="0.3">
      <c r="A51" s="170"/>
      <c r="C51" s="12"/>
      <c r="D51" s="10"/>
      <c r="E51" s="10"/>
      <c r="F51" s="10"/>
      <c r="G51" s="10"/>
      <c r="H51" s="10"/>
    </row>
    <row r="52" spans="1:9" ht="24" customHeight="1" thickBot="1" x14ac:dyDescent="0.3">
      <c r="A52" s="170"/>
      <c r="C52" s="19" t="s">
        <v>67</v>
      </c>
      <c r="D52" s="11"/>
      <c r="E52" s="38" t="str">
        <f>IF(ISERROR(E46/G46),"-",E46/G46)</f>
        <v>-</v>
      </c>
      <c r="F52" s="11"/>
      <c r="G52" s="196" t="str">
        <f>IF(E52="-"," ", IF(E52&gt;100%,"Error - Does Not Meet",IF(E52&lt;=50%,"Does Not Meet","Meets Practice Predominately")))</f>
        <v xml:space="preserve"> </v>
      </c>
      <c r="H52" s="196"/>
      <c r="I52" s="197"/>
    </row>
    <row r="53" spans="1:9" ht="12.75" customHeight="1" thickBot="1" x14ac:dyDescent="0.3">
      <c r="A53" s="170"/>
      <c r="C53" s="19"/>
      <c r="D53" s="11"/>
      <c r="E53" s="25"/>
      <c r="F53" s="65"/>
      <c r="G53" s="60"/>
      <c r="H53" s="60"/>
      <c r="I53" s="61"/>
    </row>
    <row r="54" spans="1:9" ht="24" customHeight="1" thickBot="1" x14ac:dyDescent="0.3">
      <c r="A54" s="170"/>
      <c r="C54" s="19" t="s">
        <v>96</v>
      </c>
      <c r="D54" s="11"/>
      <c r="E54" s="38" t="str">
        <f>IF(ISERROR(E48/G48),"-",E48/G48)</f>
        <v>-</v>
      </c>
      <c r="F54" s="65"/>
      <c r="G54" s="196" t="str">
        <f>IF(E54="-"," ",IF(E54&gt;100%,"Error - Does Not Meet",IF(E54&lt;20%,"Does Not Meet",IF(E54&lt;30%,"Meets 20% minimum",IF(E54&gt;=30%,"Meets 30% minimum","Does Not Meet")))))</f>
        <v xml:space="preserve"> </v>
      </c>
      <c r="H54" s="196"/>
      <c r="I54" s="196"/>
    </row>
    <row r="55" spans="1:9" ht="12.75" customHeight="1" x14ac:dyDescent="0.25">
      <c r="A55" s="170"/>
      <c r="C55" s="5"/>
      <c r="D55" s="5"/>
      <c r="F55" s="6"/>
      <c r="G55" s="7"/>
      <c r="H55" s="7"/>
    </row>
    <row r="56" spans="1:9" ht="12.75" customHeight="1" x14ac:dyDescent="0.25">
      <c r="A56" s="170" t="s">
        <v>5</v>
      </c>
      <c r="B56" s="194" t="s">
        <v>60</v>
      </c>
      <c r="C56" s="194"/>
      <c r="D56" s="194"/>
      <c r="E56" s="194"/>
      <c r="F56" s="194"/>
      <c r="G56" s="194"/>
      <c r="H56" s="194"/>
      <c r="I56" s="194"/>
    </row>
    <row r="57" spans="1:9" ht="12.75" customHeight="1" thickBot="1" x14ac:dyDescent="0.3">
      <c r="A57" s="170"/>
      <c r="C57" s="8"/>
      <c r="D57" s="5"/>
      <c r="E57" s="9"/>
      <c r="F57" s="6"/>
      <c r="G57" s="203"/>
      <c r="H57" s="203"/>
      <c r="I57" s="204"/>
    </row>
    <row r="58" spans="1:9" ht="24" customHeight="1" thickBot="1" x14ac:dyDescent="0.3">
      <c r="A58" s="170"/>
      <c r="C58" s="18" t="s">
        <v>6</v>
      </c>
      <c r="D58" s="11"/>
      <c r="E58" s="208" t="str">
        <f>IF(E52&lt;=50%,"Provider Not Eligible", IF(E52&gt;100%,"Provider Not Eligible",IF(E54&gt;100%,"Provider Not Eligible",IF(E54&gt;=20%,"Provider Eligible (Pediatrician)","Provider Not Eligible"))))</f>
        <v>Provider Not Eligible</v>
      </c>
      <c r="F58" s="209"/>
      <c r="G58" s="209"/>
      <c r="H58" s="209"/>
      <c r="I58" s="210"/>
    </row>
    <row r="59" spans="1:9" x14ac:dyDescent="0.25">
      <c r="A59" s="170"/>
      <c r="C59" s="5"/>
      <c r="D59" s="5"/>
      <c r="E59" s="5"/>
      <c r="F59" s="6"/>
      <c r="G59" s="6"/>
      <c r="H59" s="6"/>
      <c r="I59" s="5"/>
    </row>
    <row r="60" spans="1:9" ht="12.75" customHeight="1" x14ac:dyDescent="0.25">
      <c r="A60" s="170"/>
      <c r="B60" s="194"/>
      <c r="C60" s="194"/>
      <c r="D60" s="194"/>
      <c r="E60" s="194"/>
      <c r="F60" s="194"/>
      <c r="G60" s="194"/>
      <c r="H60" s="194"/>
      <c r="I60" s="194"/>
    </row>
    <row r="61" spans="1:9" x14ac:dyDescent="0.25">
      <c r="A61" s="220" t="str">
        <f>Instructions!A52</f>
        <v>The calculations in this workbook are an estimate and are not a guarantee of payment.  AHCCCS reserves the right to change any calculation anytime.</v>
      </c>
      <c r="B61" s="220"/>
      <c r="C61" s="220"/>
      <c r="D61" s="220"/>
      <c r="E61" s="220"/>
      <c r="F61" s="220"/>
      <c r="G61" s="220"/>
      <c r="H61" s="220"/>
      <c r="I61" s="220"/>
    </row>
  </sheetData>
  <sheetProtection password="DE3B" sheet="1" objects="1" scenarios="1" selectLockedCells="1"/>
  <mergeCells count="33">
    <mergeCell ref="E13:I13"/>
    <mergeCell ref="G54:I54"/>
    <mergeCell ref="C2:I2"/>
    <mergeCell ref="A61:I61"/>
    <mergeCell ref="H19:I19"/>
    <mergeCell ref="H18:I18"/>
    <mergeCell ref="A8:A16"/>
    <mergeCell ref="B8:I8"/>
    <mergeCell ref="E9:H9"/>
    <mergeCell ref="E10:I10"/>
    <mergeCell ref="E11:I11"/>
    <mergeCell ref="A17:A42"/>
    <mergeCell ref="B17:I17"/>
    <mergeCell ref="G24:I24"/>
    <mergeCell ref="E28:I28"/>
    <mergeCell ref="F41:I41"/>
    <mergeCell ref="B60:I60"/>
    <mergeCell ref="A56:A60"/>
    <mergeCell ref="B56:I56"/>
    <mergeCell ref="G57:I57"/>
    <mergeCell ref="E58:I58"/>
    <mergeCell ref="E14:I14"/>
    <mergeCell ref="E15:I15"/>
    <mergeCell ref="E16:I16"/>
    <mergeCell ref="A43:A55"/>
    <mergeCell ref="B43:I43"/>
    <mergeCell ref="B50:I50"/>
    <mergeCell ref="H46:I46"/>
    <mergeCell ref="H48:I48"/>
    <mergeCell ref="G52:I52"/>
    <mergeCell ref="B29:B33"/>
    <mergeCell ref="B36:B41"/>
    <mergeCell ref="F40:I40"/>
  </mergeCells>
  <phoneticPr fontId="0" type="noConversion"/>
  <dataValidations count="18">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atient Volume Reporting Period" prompt="Enter the Begin Date of the 90-day period from the prior Calendar Year._x000a_ _x000a_" sqref="E19">
      <formula1>40179</formula1>
      <formula2>44196</formula2>
    </dataValidation>
    <dataValidation type="date" allowBlank="1" showInputMessage="1" showErrorMessage="1" errorTitle="Ooops!" error="_x000a_The date entered is not in the correct format or outside of the program requirements._x000a__x000a_Input format:  MM/DD/YYYY_x000a__x000a_Click Retry or Cancel to continue._x000a_" promptTitle="Patient Volume Reporting Period" prompt="Enter the End Date of the 90-day period from the prior Calendar Year._x000a_ _x000a_" sqref="G19">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Type" prompt="Technique used to perform measurements.  EPs participating in the EHR Incentive Program must select either the MEDICAID or NEEDY Patient Volume.  _x000a__x000a_TIPS:  This Tab is for Needy Patient Volume ONLY._x000a_" sqref="G22">
      <formula1>"Select,Needy Patient Volume"</formula1>
    </dataValidation>
    <dataValidation type="whole" allowBlank="1" showInputMessage="1" showErrorMessage="1" errorTitle="Ooops!" error="Double check your entry or call the EHR Staff for assistance.  _x000a__x000a_Click Retry or Cancel to continue" promptTitle="Total Patient Encounters" prompt="Needy &amp; Non-Needy Patient Encounters determined as the Number of Unique visits based on date of service per provider per patient (denominator)._x000a_" sqref="E24">
      <formula1>0</formula1>
      <formula2>999999</formula2>
    </dataValidation>
    <dataValidation type="whole" allowBlank="1" showInputMessage="1" showErrorMessage="1" errorTitle="Ooops!" error="Double check your entry or call the EHR Staff for assistance.  _x000a__x000a_Click Retry or Cancel to continue" promptTitle="Sliding Scale Patient Encounters" prompt="Sliding Scale (Patients Paying Below Cost) Patient Encounters determined as the Number of Unique visits based on date of service per provider per patient (numerator)._x000a_" sqref="I29:I33 I27">
      <formula1>0</formula1>
      <formula2>999999</formula2>
    </dataValidation>
    <dataValidation type="whole" allowBlank="1" showInputMessage="1" showErrorMessage="1" errorTitle="Ooops!" error="Double check your entry or call the EHR Staff for assistance.  _x000a__x000a_Click Retry or Cancel to continue" promptTitle="CHIP Patient Encounters" prompt="CHIP Title XXI Patient Encounters determined as the Number of Unique visits based on date of service per provider per patient (numerator)._x000a_" sqref="G29:G33 G27">
      <formula1>0</formula1>
      <formula2>999999</formula2>
    </dataValidation>
    <dataValidation type="whole" allowBlank="1" showInputMessage="1" showErrorMessage="1" errorTitle="Ooops!" error="Double check your entry or call the EHR Staff for assistance.  _x000a__x000a_Click Retry or Cancel to continue" promptTitle="Medicaid Patient Encounters" prompt="Medicaid Title XIX Patient Encounters determined as the Number of Unique visits based on date of service per provider per patient (numerator)._x000a_" sqref="E29:E33 E27">
      <formula1>0</formula1>
      <formula2>999999</formula2>
    </dataValidation>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redominantly Reporting Period" prompt="Enter the Begin Date for the 6-month period from the prior Calendar Year." sqref="E36">
      <formula1>40179</formula1>
      <formula2>44196</formula2>
    </dataValidation>
    <dataValidation type="date" allowBlank="1" showInputMessage="1" showErrorMessage="1" errorTitle="Ooops!" error="The date entered is not in the correct format or outside of the program requirements._x000a__x000a_Input format:  MM/DD/YYYY_x000a__x000a_Click Retry or Cancel to continue._x000a_" promptTitle="Predominantly Reporting Period" prompt="Enter the End Date for the 6-month period from the prior Calendar Year." sqref="G36">
      <formula1>40179</formula1>
      <formula2>44196</formula2>
    </dataValidation>
    <dataValidation type="list" errorStyle="information" allowBlank="1" showInputMessage="1" showErrorMessage="1" errorTitle="Ooops!" error="Select from the drop down list or call the EHR Staff for assistance.  _x000a__x000a_Click Retry or Cancel to continue_x000a_" promptTitle="Patient Volume Methodology" prompt="The way in which EPs will report their patient volume.  _x000a__x000a_EPs have the option of selecting either their own INDIVIDUAL patient volume or the practice's AGGREGATE Patient Volume." sqref="E22">
      <formula1>"Select,Individual,Aggregate"</formula1>
    </dataValidation>
    <dataValidation allowBlank="1" showInputMessage="1" showErrorMessage="1" promptTitle="FQHC/RHC Patient Encounters" prompt="Patient Encounters at the FQHC/RHC in the 6-month reporting period determined as the Number of Unique visits based on date of service per provider per patient (numerator)." sqref="E40"/>
    <dataValidation allowBlank="1" showInputMessage="1" showErrorMessage="1" promptTitle="Total Patient Encounters" prompt="Total Patient Encounters inside &amp; outside of the FQHC/RHC in the 6-month reporting period determined as the Number of Unique visits based on date of service per provider per patient (denominator)." sqref="E41"/>
    <dataValidation allowBlank="1" showInputMessage="1" showErrorMessage="1" promptTitle="Total Patient Encounters" prompt="Needy &amp; Non-Needy Patient Encounters (all place of services)." sqref="G48"/>
    <dataValidation allowBlank="1" showInputMessage="1" showErrorMessage="1" promptTitle="Needy Patient Encounters" prompt="Calculated as the Sum of Medicaid Title XIX, CHIP Title XXI, 'Patients Paying Below Cost' for reported STATES (all place of services)._x000a__x000a_TIPS:_x000a_Numerator cannot be greater than the Denominator" sqref="E48"/>
    <dataValidation allowBlank="1" showInputMessage="1" showErrorMessage="1" promptTitle="Total Patient Encounters" prompt="Total Patient Encounters inside &amp; outside of the FQHC/RHC (all place of services)." sqref="G46"/>
    <dataValidation allowBlank="1" showInputMessage="1" showErrorMessage="1" promptTitle="FQHC/RHC Patient Encounters" prompt="Sum of unique Patient Encounters at the FQHC/RHC Facility (POS 50 &amp; POS 72)._x000a__x000a_TIPS:_x000a_Numerator cannot be greater than the Denominator" sqref="E46"/>
    <dataValidation allowBlank="1" showInputMessage="1" showErrorMessage="1" promptTitle="PP Percentage" prompt="Calculated as FQHC/RHC Facility Encounters divided by Total Patient Encounters in the required 6-month reporting period." sqref="E52"/>
    <dataValidation allowBlank="1" showInputMessage="1" showErrorMessage="1" promptTitle="Needy PV Percentage" prompt="Calculated as Needy Patient Encounters divided by Total Patient Encounters in the required 90-day reporting period." sqref="E54"/>
  </dataValidations>
  <printOptions horizontalCentered="1"/>
  <pageMargins left="0" right="0" top="0.5" bottom="0.75" header="0" footer="0.25"/>
  <pageSetup orientation="portrait" r:id="rId1"/>
  <headerFooter alignWithMargins="0">
    <oddFooter>&amp;R&amp;7Page &amp;P of &amp;N
&amp;A
&amp;F
&amp;F</oddFooter>
  </headerFooter>
  <rowBreaks count="1" manualBreakCount="1">
    <brk id="4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Set-Up</vt:lpstr>
      <vt:lpstr>A. Medicaid Non-Ped</vt:lpstr>
      <vt:lpstr>B. Medicaid Ped</vt:lpstr>
      <vt:lpstr>C. Needy Non-Ped</vt:lpstr>
      <vt:lpstr>D. Needy Ped</vt:lpstr>
      <vt:lpstr>'A. Medicaid Non-Ped'!Print_Area</vt:lpstr>
      <vt:lpstr>'B. Medicaid Ped'!Print_Area</vt:lpstr>
      <vt:lpstr>'C. Needy Non-Ped'!Print_Area</vt:lpstr>
      <vt:lpstr>'D. Needy Ped'!Print_Area</vt:lpstr>
      <vt:lpstr>Instructions!Print_Area</vt:lpstr>
      <vt:lpstr>'Set-Up'!Print_Area</vt:lpstr>
      <vt:lpstr>'A. Medicaid Non-Ped'!Print_Titles</vt:lpstr>
      <vt:lpstr>'B. Medicaid Ped'!Print_Titles</vt:lpstr>
      <vt:lpstr>'C. Needy Non-Ped'!Print_Titles</vt:lpstr>
      <vt:lpstr>'D. Needy Ped'!Print_Titles</vt:lpstr>
      <vt:lpstr>Instructions!Print_Titles</vt:lpstr>
      <vt:lpstr>'Set-Up'!Print_Titles</vt:lpstr>
    </vt:vector>
  </TitlesOfParts>
  <Company>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jeschuli</dc:creator>
  <cp:lastModifiedBy>Denny, Caroline</cp:lastModifiedBy>
  <cp:lastPrinted>2017-01-24T03:52:02Z</cp:lastPrinted>
  <dcterms:created xsi:type="dcterms:W3CDTF">2010-06-25T23:20:32Z</dcterms:created>
  <dcterms:modified xsi:type="dcterms:W3CDTF">2017-01-24T03:53:13Z</dcterms:modified>
</cp:coreProperties>
</file>