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artin\Downloads\CY26 Public notices\"/>
    </mc:Choice>
  </mc:AlternateContent>
  <xr:revisionPtr revIDLastSave="0" documentId="13_ncr:1_{927970C0-5AB2-40AC-9709-2DFEC694ECC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ebfile" sheetId="3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3" l="1"/>
  <c r="E39" i="3"/>
  <c r="F39" i="3"/>
  <c r="D38" i="3"/>
  <c r="E38" i="3"/>
  <c r="F38" i="3"/>
  <c r="D37" i="3"/>
  <c r="E37" i="3"/>
  <c r="F37" i="3"/>
  <c r="D36" i="3"/>
  <c r="E36" i="3"/>
  <c r="F36" i="3"/>
  <c r="D35" i="3"/>
  <c r="E35" i="3"/>
  <c r="F35" i="3"/>
  <c r="C36" i="3"/>
  <c r="C37" i="3"/>
  <c r="C38" i="3"/>
  <c r="C39" i="3"/>
  <c r="C35" i="3"/>
  <c r="F29" i="3"/>
  <c r="F30" i="3"/>
  <c r="F31" i="3"/>
  <c r="F32" i="3"/>
  <c r="E29" i="3"/>
  <c r="E30" i="3"/>
  <c r="E31" i="3"/>
  <c r="E32" i="3"/>
  <c r="D29" i="3"/>
  <c r="D30" i="3"/>
  <c r="D31" i="3"/>
  <c r="D32" i="3"/>
  <c r="D28" i="3"/>
  <c r="E28" i="3"/>
  <c r="F28" i="3"/>
  <c r="C29" i="3"/>
  <c r="C30" i="3"/>
  <c r="C31" i="3"/>
  <c r="C32" i="3"/>
  <c r="C28" i="3"/>
  <c r="D25" i="3"/>
  <c r="E25" i="3"/>
  <c r="F25" i="3"/>
  <c r="D24" i="3"/>
  <c r="E24" i="3"/>
  <c r="F24" i="3"/>
  <c r="D23" i="3"/>
  <c r="E23" i="3"/>
  <c r="F23" i="3"/>
  <c r="D22" i="3"/>
  <c r="E22" i="3"/>
  <c r="F22" i="3"/>
  <c r="C22" i="3"/>
  <c r="C23" i="3"/>
  <c r="C24" i="3"/>
  <c r="C25" i="3"/>
  <c r="D21" i="3"/>
  <c r="E21" i="3"/>
  <c r="F21" i="3"/>
  <c r="C21" i="3"/>
  <c r="F15" i="3"/>
  <c r="F14" i="3"/>
  <c r="F16" i="3"/>
  <c r="F17" i="3"/>
  <c r="F18" i="3"/>
  <c r="E15" i="3"/>
  <c r="E16" i="3"/>
  <c r="E17" i="3"/>
  <c r="E18" i="3"/>
  <c r="D15" i="3"/>
  <c r="D16" i="3"/>
  <c r="D17" i="3"/>
  <c r="D18" i="3"/>
  <c r="D14" i="3"/>
  <c r="E14" i="3"/>
  <c r="C15" i="3"/>
  <c r="C16" i="3"/>
  <c r="C17" i="3"/>
  <c r="C18" i="3"/>
  <c r="C14" i="3"/>
</calcChain>
</file>

<file path=xl/sharedStrings.xml><?xml version="1.0" encoding="utf-8"?>
<sst xmlns="http://schemas.openxmlformats.org/spreadsheetml/2006/main" count="66" uniqueCount="22">
  <si>
    <t xml:space="preserve">Arizona Health Care Cost Containment System                      </t>
  </si>
  <si>
    <t>Revenue Code</t>
  </si>
  <si>
    <t>Description</t>
  </si>
  <si>
    <t>Urban Rate</t>
  </si>
  <si>
    <t>Rural Rate</t>
  </si>
  <si>
    <t>Flagstaff</t>
  </si>
  <si>
    <t>Tucson</t>
  </si>
  <si>
    <t>LOA/Therapeutic</t>
  </si>
  <si>
    <t>LOA/Nursing Home</t>
  </si>
  <si>
    <t>Subacute Care Level I</t>
  </si>
  <si>
    <t>Subacute Care Level II</t>
  </si>
  <si>
    <t>Subacute Care Level III</t>
  </si>
  <si>
    <t>Differential Adjusted Payments Rate: Meets One Variable (+.5%)</t>
  </si>
  <si>
    <t>Differential Adjusted Payments Rate: Meets One/Two Variables (+1%)</t>
  </si>
  <si>
    <t>Differential Adjusted Payments Rate: Meets Two Variables (+1.5%)</t>
  </si>
  <si>
    <t>Differential Adjusted Payments Rate: Meets Three Variables (+2%)</t>
  </si>
  <si>
    <t>Effective 01/01/2026</t>
  </si>
  <si>
    <t>The Flagstaff increase indicated above will apply to claims associated with one of the following zip codes: 86001, 86004, and 86005.</t>
  </si>
  <si>
    <t>AHCCCS has designated nursing facilities in the Arizona counties of Pima, Pinal, and Maricopa as Urban.</t>
  </si>
  <si>
    <t>85713, 85714, 85715, 85716, 85718, 85719, 85723, 85724, 85726, 85730, 85745, 85746, 85747, 85748, 85749, and 85756.</t>
  </si>
  <si>
    <t xml:space="preserve">The Tucson rates specified above will apply to the following zip codes: 85641, 85701, 85704, 85705, 85706, 85707, 85708, 85709, 85710, 85711, 85712, </t>
  </si>
  <si>
    <t xml:space="preserve">Final Per Diem Nursing Facility Rates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</si>
</sst>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&quot;$&quot;#,##0.00"/>
  </numFmts>
  <fonts count="6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left" vertical="top"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165" fontId="1" fillId="0" borderId="0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8341-4EB9-44C6-9BDC-6390DBFCE85C}">
  <dimension ref="A2:H44"/>
  <sheetViews>
    <sheetView showGridLines="0" tabSelected="1" zoomScale="110" zoomScaleNormal="110" workbookViewId="0">
      <selection activeCell="I28" sqref="I28"/>
    </sheetView>
  </sheetViews>
  <sheetFormatPr defaultColWidth="8.77734375" defaultRowHeight="13.8" x14ac:dyDescent="0.25"/>
  <cols>
    <col min="1" max="1" width="18.6640625" style="1" customWidth="1"/>
    <col min="2" max="2" width="25.44140625" style="1" customWidth="1"/>
    <col min="3" max="6" width="18.109375" style="9" customWidth="1"/>
    <col min="7" max="7" width="9.77734375" style="1" bestFit="1" customWidth="1"/>
    <col min="8" max="16384" width="8.77734375" style="1"/>
  </cols>
  <sheetData>
    <row r="2" spans="1:8" ht="13.95" customHeight="1" x14ac:dyDescent="0.25">
      <c r="A2" s="26" t="s">
        <v>0</v>
      </c>
      <c r="B2" s="26"/>
      <c r="C2" s="26"/>
      <c r="D2" s="26"/>
      <c r="E2" s="26"/>
      <c r="F2" s="26"/>
    </row>
    <row r="3" spans="1:8" ht="13.95" customHeight="1" x14ac:dyDescent="0.25">
      <c r="A3" s="26" t="s">
        <v>21</v>
      </c>
      <c r="B3" s="26"/>
      <c r="C3" s="26"/>
      <c r="D3" s="26"/>
      <c r="E3" s="26"/>
      <c r="F3" s="26"/>
    </row>
    <row r="4" spans="1:8" x14ac:dyDescent="0.25">
      <c r="A4" s="26" t="s">
        <v>16</v>
      </c>
      <c r="B4" s="26"/>
      <c r="C4" s="26"/>
      <c r="D4" s="26"/>
      <c r="E4" s="26"/>
      <c r="F4" s="26"/>
    </row>
    <row r="5" spans="1:8" ht="15.6" customHeight="1" x14ac:dyDescent="0.25">
      <c r="A5" s="7"/>
      <c r="B5" s="7"/>
      <c r="C5" s="10"/>
      <c r="D5" s="10"/>
      <c r="E5" s="10"/>
      <c r="F5" s="10"/>
    </row>
    <row r="6" spans="1:8" x14ac:dyDescent="0.25">
      <c r="A6" s="2" t="s">
        <v>1</v>
      </c>
      <c r="B6" s="2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8" x14ac:dyDescent="0.25">
      <c r="A7" s="3">
        <v>183</v>
      </c>
      <c r="B7" s="4" t="s">
        <v>7</v>
      </c>
      <c r="C7" s="6">
        <v>212.27</v>
      </c>
      <c r="D7" s="6">
        <v>205.65</v>
      </c>
      <c r="E7" s="6">
        <v>211.68</v>
      </c>
      <c r="F7" s="6">
        <v>213.35</v>
      </c>
    </row>
    <row r="8" spans="1:8" x14ac:dyDescent="0.25">
      <c r="A8" s="3">
        <v>185</v>
      </c>
      <c r="B8" s="4" t="s">
        <v>8</v>
      </c>
      <c r="C8" s="6">
        <v>212.27</v>
      </c>
      <c r="D8" s="6">
        <v>205.65</v>
      </c>
      <c r="E8" s="6">
        <v>211.68</v>
      </c>
      <c r="F8" s="6">
        <v>213.35</v>
      </c>
    </row>
    <row r="9" spans="1:8" x14ac:dyDescent="0.25">
      <c r="A9" s="3">
        <v>191</v>
      </c>
      <c r="B9" s="4" t="s">
        <v>9</v>
      </c>
      <c r="C9" s="6">
        <v>212.27</v>
      </c>
      <c r="D9" s="6">
        <v>205.65</v>
      </c>
      <c r="E9" s="6">
        <v>211.68</v>
      </c>
      <c r="F9" s="6">
        <v>213.35</v>
      </c>
    </row>
    <row r="10" spans="1:8" x14ac:dyDescent="0.25">
      <c r="A10" s="3">
        <v>192</v>
      </c>
      <c r="B10" s="4" t="s">
        <v>10</v>
      </c>
      <c r="C10" s="6">
        <v>232.06</v>
      </c>
      <c r="D10" s="6">
        <v>224.11</v>
      </c>
      <c r="E10" s="6">
        <v>230.66</v>
      </c>
      <c r="F10" s="6">
        <v>233.24</v>
      </c>
    </row>
    <row r="11" spans="1:8" x14ac:dyDescent="0.25">
      <c r="A11" s="3">
        <v>193</v>
      </c>
      <c r="B11" s="4" t="s">
        <v>11</v>
      </c>
      <c r="C11" s="6">
        <v>275.26</v>
      </c>
      <c r="D11" s="6">
        <v>266.45</v>
      </c>
      <c r="E11" s="6">
        <v>274.26</v>
      </c>
      <c r="F11" s="6">
        <v>276.66000000000003</v>
      </c>
    </row>
    <row r="12" spans="1:8" ht="12.9" customHeight="1" x14ac:dyDescent="0.25">
      <c r="A12" s="16" t="s">
        <v>12</v>
      </c>
      <c r="B12" s="16"/>
      <c r="C12" s="17"/>
      <c r="D12" s="17"/>
      <c r="E12" s="17"/>
      <c r="F12" s="8"/>
    </row>
    <row r="13" spans="1:8" x14ac:dyDescent="0.25">
      <c r="A13" s="2" t="s">
        <v>1</v>
      </c>
      <c r="B13" s="2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x14ac:dyDescent="0.25">
      <c r="A14" s="3">
        <v>183</v>
      </c>
      <c r="B14" s="4" t="s">
        <v>7</v>
      </c>
      <c r="C14" s="6">
        <f>C7*(1+0.005)</f>
        <v>213.33</v>
      </c>
      <c r="D14" s="6">
        <f t="shared" ref="D14:E14" si="0">D7*(1+0.005)</f>
        <v>206.68</v>
      </c>
      <c r="E14" s="6">
        <f t="shared" si="0"/>
        <v>212.74</v>
      </c>
      <c r="F14" s="6">
        <f>F7*(1+0.005)</f>
        <v>214.42</v>
      </c>
    </row>
    <row r="15" spans="1:8" x14ac:dyDescent="0.25">
      <c r="A15" s="3">
        <v>185</v>
      </c>
      <c r="B15" s="4" t="s">
        <v>8</v>
      </c>
      <c r="C15" s="6">
        <f t="shared" ref="C15:F18" si="1">C8*(1+0.005)</f>
        <v>213.33</v>
      </c>
      <c r="D15" s="6">
        <f t="shared" si="1"/>
        <v>206.68</v>
      </c>
      <c r="E15" s="6">
        <f t="shared" si="1"/>
        <v>212.74</v>
      </c>
      <c r="F15" s="6">
        <f>F8*(1+0.005)</f>
        <v>214.42</v>
      </c>
      <c r="H15" s="13"/>
    </row>
    <row r="16" spans="1:8" x14ac:dyDescent="0.25">
      <c r="A16" s="3">
        <v>191</v>
      </c>
      <c r="B16" s="4" t="s">
        <v>9</v>
      </c>
      <c r="C16" s="6">
        <f t="shared" si="1"/>
        <v>213.33</v>
      </c>
      <c r="D16" s="6">
        <f t="shared" si="1"/>
        <v>206.68</v>
      </c>
      <c r="E16" s="6">
        <f t="shared" si="1"/>
        <v>212.74</v>
      </c>
      <c r="F16" s="6">
        <f t="shared" si="1"/>
        <v>214.42</v>
      </c>
    </row>
    <row r="17" spans="1:6" x14ac:dyDescent="0.25">
      <c r="A17" s="3">
        <v>192</v>
      </c>
      <c r="B17" s="4" t="s">
        <v>10</v>
      </c>
      <c r="C17" s="6">
        <f t="shared" si="1"/>
        <v>233.22</v>
      </c>
      <c r="D17" s="6">
        <f t="shared" si="1"/>
        <v>225.23</v>
      </c>
      <c r="E17" s="6">
        <f t="shared" si="1"/>
        <v>231.81</v>
      </c>
      <c r="F17" s="6">
        <f t="shared" si="1"/>
        <v>234.41</v>
      </c>
    </row>
    <row r="18" spans="1:6" x14ac:dyDescent="0.25">
      <c r="A18" s="3">
        <v>193</v>
      </c>
      <c r="B18" s="4" t="s">
        <v>11</v>
      </c>
      <c r="C18" s="6">
        <f t="shared" si="1"/>
        <v>276.64</v>
      </c>
      <c r="D18" s="6">
        <f t="shared" si="1"/>
        <v>267.77999999999997</v>
      </c>
      <c r="E18" s="6">
        <f t="shared" si="1"/>
        <v>275.63</v>
      </c>
      <c r="F18" s="6">
        <f t="shared" si="1"/>
        <v>278.04000000000002</v>
      </c>
    </row>
    <row r="19" spans="1:6" x14ac:dyDescent="0.25">
      <c r="A19" s="14" t="s">
        <v>13</v>
      </c>
      <c r="B19" s="14"/>
      <c r="C19" s="15"/>
      <c r="D19" s="15"/>
      <c r="E19" s="15"/>
      <c r="F19" s="8"/>
    </row>
    <row r="20" spans="1:6" x14ac:dyDescent="0.25">
      <c r="A20" s="2" t="s">
        <v>1</v>
      </c>
      <c r="B20" s="2" t="s">
        <v>2</v>
      </c>
      <c r="C20" s="5" t="s">
        <v>3</v>
      </c>
      <c r="D20" s="5" t="s">
        <v>4</v>
      </c>
      <c r="E20" s="5" t="s">
        <v>5</v>
      </c>
      <c r="F20" s="5" t="s">
        <v>6</v>
      </c>
    </row>
    <row r="21" spans="1:6" x14ac:dyDescent="0.25">
      <c r="A21" s="3">
        <v>183</v>
      </c>
      <c r="B21" s="4" t="s">
        <v>7</v>
      </c>
      <c r="C21" s="6">
        <f>C7*(1+0.01)</f>
        <v>214.39</v>
      </c>
      <c r="D21" s="6">
        <f t="shared" ref="D21:F21" si="2">D7*(1+0.01)</f>
        <v>207.71</v>
      </c>
      <c r="E21" s="6">
        <f t="shared" si="2"/>
        <v>213.8</v>
      </c>
      <c r="F21" s="6">
        <f t="shared" si="2"/>
        <v>215.48</v>
      </c>
    </row>
    <row r="22" spans="1:6" x14ac:dyDescent="0.25">
      <c r="A22" s="3">
        <v>185</v>
      </c>
      <c r="B22" s="4" t="s">
        <v>8</v>
      </c>
      <c r="C22" s="6">
        <f t="shared" ref="C22:F25" si="3">C8*(1+0.01)</f>
        <v>214.39</v>
      </c>
      <c r="D22" s="6">
        <f t="shared" si="3"/>
        <v>207.71</v>
      </c>
      <c r="E22" s="6">
        <f t="shared" si="3"/>
        <v>213.8</v>
      </c>
      <c r="F22" s="6">
        <f t="shared" si="3"/>
        <v>215.48</v>
      </c>
    </row>
    <row r="23" spans="1:6" x14ac:dyDescent="0.25">
      <c r="A23" s="3">
        <v>191</v>
      </c>
      <c r="B23" s="4" t="s">
        <v>9</v>
      </c>
      <c r="C23" s="6">
        <f t="shared" si="3"/>
        <v>214.39</v>
      </c>
      <c r="D23" s="6">
        <f t="shared" si="3"/>
        <v>207.71</v>
      </c>
      <c r="E23" s="6">
        <f t="shared" si="3"/>
        <v>213.8</v>
      </c>
      <c r="F23" s="6">
        <f t="shared" si="3"/>
        <v>215.48</v>
      </c>
    </row>
    <row r="24" spans="1:6" x14ac:dyDescent="0.25">
      <c r="A24" s="3">
        <v>192</v>
      </c>
      <c r="B24" s="4" t="s">
        <v>10</v>
      </c>
      <c r="C24" s="6">
        <f t="shared" si="3"/>
        <v>234.38</v>
      </c>
      <c r="D24" s="6">
        <f t="shared" si="3"/>
        <v>226.35</v>
      </c>
      <c r="E24" s="6">
        <f t="shared" si="3"/>
        <v>232.97</v>
      </c>
      <c r="F24" s="6">
        <f t="shared" si="3"/>
        <v>235.57</v>
      </c>
    </row>
    <row r="25" spans="1:6" x14ac:dyDescent="0.25">
      <c r="A25" s="3">
        <v>193</v>
      </c>
      <c r="B25" s="4" t="s">
        <v>11</v>
      </c>
      <c r="C25" s="6">
        <f t="shared" si="3"/>
        <v>278.01</v>
      </c>
      <c r="D25" s="6">
        <f t="shared" si="3"/>
        <v>269.11</v>
      </c>
      <c r="E25" s="6">
        <f t="shared" si="3"/>
        <v>277</v>
      </c>
      <c r="F25" s="6">
        <f t="shared" si="3"/>
        <v>279.43</v>
      </c>
    </row>
    <row r="26" spans="1:6" ht="12.9" customHeight="1" x14ac:dyDescent="0.25">
      <c r="A26" s="16" t="s">
        <v>14</v>
      </c>
      <c r="B26" s="16"/>
      <c r="C26" s="17"/>
      <c r="D26" s="17"/>
      <c r="E26" s="17"/>
      <c r="F26" s="8"/>
    </row>
    <row r="27" spans="1:6" x14ac:dyDescent="0.25">
      <c r="A27" s="2" t="s">
        <v>1</v>
      </c>
      <c r="B27" s="2" t="s">
        <v>2</v>
      </c>
      <c r="C27" s="5" t="s">
        <v>3</v>
      </c>
      <c r="D27" s="5" t="s">
        <v>4</v>
      </c>
      <c r="E27" s="5" t="s">
        <v>5</v>
      </c>
      <c r="F27" s="5" t="s">
        <v>6</v>
      </c>
    </row>
    <row r="28" spans="1:6" x14ac:dyDescent="0.25">
      <c r="A28" s="3">
        <v>183</v>
      </c>
      <c r="B28" s="4" t="s">
        <v>7</v>
      </c>
      <c r="C28" s="6">
        <f>C7*(1+0.015)</f>
        <v>215.45</v>
      </c>
      <c r="D28" s="6">
        <f t="shared" ref="D28:F28" si="4">D7*(1+0.015)</f>
        <v>208.73</v>
      </c>
      <c r="E28" s="6">
        <f t="shared" si="4"/>
        <v>214.86</v>
      </c>
      <c r="F28" s="6">
        <f t="shared" si="4"/>
        <v>216.55</v>
      </c>
    </row>
    <row r="29" spans="1:6" x14ac:dyDescent="0.25">
      <c r="A29" s="3">
        <v>185</v>
      </c>
      <c r="B29" s="4" t="s">
        <v>8</v>
      </c>
      <c r="C29" s="6">
        <f t="shared" ref="C29:F32" si="5">C8*(1+0.015)</f>
        <v>215.45</v>
      </c>
      <c r="D29" s="6">
        <f t="shared" si="5"/>
        <v>208.73</v>
      </c>
      <c r="E29" s="6">
        <f t="shared" si="5"/>
        <v>214.86</v>
      </c>
      <c r="F29" s="6">
        <f t="shared" si="5"/>
        <v>216.55</v>
      </c>
    </row>
    <row r="30" spans="1:6" x14ac:dyDescent="0.25">
      <c r="A30" s="3">
        <v>191</v>
      </c>
      <c r="B30" s="4" t="s">
        <v>9</v>
      </c>
      <c r="C30" s="6">
        <f t="shared" si="5"/>
        <v>215.45</v>
      </c>
      <c r="D30" s="6">
        <f t="shared" si="5"/>
        <v>208.73</v>
      </c>
      <c r="E30" s="6">
        <f t="shared" si="5"/>
        <v>214.86</v>
      </c>
      <c r="F30" s="6">
        <f t="shared" si="5"/>
        <v>216.55</v>
      </c>
    </row>
    <row r="31" spans="1:6" x14ac:dyDescent="0.25">
      <c r="A31" s="3">
        <v>192</v>
      </c>
      <c r="B31" s="4" t="s">
        <v>10</v>
      </c>
      <c r="C31" s="6">
        <f t="shared" si="5"/>
        <v>235.54</v>
      </c>
      <c r="D31" s="6">
        <f t="shared" si="5"/>
        <v>227.47</v>
      </c>
      <c r="E31" s="6">
        <f t="shared" si="5"/>
        <v>234.12</v>
      </c>
      <c r="F31" s="6">
        <f t="shared" si="5"/>
        <v>236.74</v>
      </c>
    </row>
    <row r="32" spans="1:6" x14ac:dyDescent="0.25">
      <c r="A32" s="3">
        <v>193</v>
      </c>
      <c r="B32" s="4" t="s">
        <v>11</v>
      </c>
      <c r="C32" s="6">
        <f t="shared" si="5"/>
        <v>279.39</v>
      </c>
      <c r="D32" s="6">
        <f t="shared" si="5"/>
        <v>270.45</v>
      </c>
      <c r="E32" s="6">
        <f t="shared" si="5"/>
        <v>278.37</v>
      </c>
      <c r="F32" s="6">
        <f t="shared" si="5"/>
        <v>280.81</v>
      </c>
    </row>
    <row r="33" spans="1:6" x14ac:dyDescent="0.25">
      <c r="A33" s="14" t="s">
        <v>15</v>
      </c>
      <c r="B33" s="14"/>
      <c r="C33" s="15"/>
      <c r="D33" s="15"/>
      <c r="E33" s="15"/>
      <c r="F33" s="8"/>
    </row>
    <row r="34" spans="1:6" x14ac:dyDescent="0.25">
      <c r="A34" s="2" t="s">
        <v>1</v>
      </c>
      <c r="B34" s="2" t="s">
        <v>2</v>
      </c>
      <c r="C34" s="5" t="s">
        <v>3</v>
      </c>
      <c r="D34" s="5" t="s">
        <v>4</v>
      </c>
      <c r="E34" s="5" t="s">
        <v>5</v>
      </c>
      <c r="F34" s="5" t="s">
        <v>6</v>
      </c>
    </row>
    <row r="35" spans="1:6" x14ac:dyDescent="0.25">
      <c r="A35" s="3">
        <v>183</v>
      </c>
      <c r="B35" s="4" t="s">
        <v>7</v>
      </c>
      <c r="C35" s="6">
        <f>C7*(1+0.02)</f>
        <v>216.52</v>
      </c>
      <c r="D35" s="6">
        <f t="shared" ref="D35:F35" si="6">D7*(1+0.02)</f>
        <v>209.76</v>
      </c>
      <c r="E35" s="6">
        <f t="shared" si="6"/>
        <v>215.91</v>
      </c>
      <c r="F35" s="6">
        <f t="shared" si="6"/>
        <v>217.62</v>
      </c>
    </row>
    <row r="36" spans="1:6" x14ac:dyDescent="0.25">
      <c r="A36" s="3">
        <v>185</v>
      </c>
      <c r="B36" s="4" t="s">
        <v>8</v>
      </c>
      <c r="C36" s="6">
        <f t="shared" ref="C36:F39" si="7">C8*(1+0.02)</f>
        <v>216.52</v>
      </c>
      <c r="D36" s="6">
        <f t="shared" si="7"/>
        <v>209.76</v>
      </c>
      <c r="E36" s="6">
        <f t="shared" si="7"/>
        <v>215.91</v>
      </c>
      <c r="F36" s="6">
        <f t="shared" si="7"/>
        <v>217.62</v>
      </c>
    </row>
    <row r="37" spans="1:6" x14ac:dyDescent="0.25">
      <c r="A37" s="3">
        <v>191</v>
      </c>
      <c r="B37" s="4" t="s">
        <v>9</v>
      </c>
      <c r="C37" s="6">
        <f t="shared" si="7"/>
        <v>216.52</v>
      </c>
      <c r="D37" s="6">
        <f t="shared" si="7"/>
        <v>209.76</v>
      </c>
      <c r="E37" s="6">
        <f t="shared" si="7"/>
        <v>215.91</v>
      </c>
      <c r="F37" s="6">
        <f t="shared" si="7"/>
        <v>217.62</v>
      </c>
    </row>
    <row r="38" spans="1:6" x14ac:dyDescent="0.25">
      <c r="A38" s="3">
        <v>192</v>
      </c>
      <c r="B38" s="4" t="s">
        <v>10</v>
      </c>
      <c r="C38" s="6">
        <f t="shared" si="7"/>
        <v>236.7</v>
      </c>
      <c r="D38" s="6">
        <f t="shared" si="7"/>
        <v>228.59</v>
      </c>
      <c r="E38" s="6">
        <f t="shared" si="7"/>
        <v>235.27</v>
      </c>
      <c r="F38" s="6">
        <f t="shared" si="7"/>
        <v>237.9</v>
      </c>
    </row>
    <row r="39" spans="1:6" x14ac:dyDescent="0.25">
      <c r="A39" s="3">
        <v>193</v>
      </c>
      <c r="B39" s="4" t="s">
        <v>11</v>
      </c>
      <c r="C39" s="6">
        <f t="shared" si="7"/>
        <v>280.77</v>
      </c>
      <c r="D39" s="6">
        <f t="shared" si="7"/>
        <v>271.77999999999997</v>
      </c>
      <c r="E39" s="6">
        <f t="shared" si="7"/>
        <v>279.75</v>
      </c>
      <c r="F39" s="6">
        <f t="shared" si="7"/>
        <v>282.19</v>
      </c>
    </row>
    <row r="40" spans="1:6" x14ac:dyDescent="0.25">
      <c r="A40" s="11"/>
      <c r="B40" s="18"/>
      <c r="C40" s="19"/>
      <c r="D40" s="19"/>
      <c r="E40" s="19"/>
      <c r="F40" s="19"/>
    </row>
    <row r="41" spans="1:6" s="12" customFormat="1" ht="13.8" customHeight="1" x14ac:dyDescent="0.25">
      <c r="A41" s="20" t="s">
        <v>18</v>
      </c>
      <c r="B41" s="21"/>
      <c r="C41" s="21"/>
      <c r="D41" s="21"/>
      <c r="E41" s="21"/>
      <c r="F41" s="21"/>
    </row>
    <row r="42" spans="1:6" x14ac:dyDescent="0.25">
      <c r="A42" s="22" t="s">
        <v>17</v>
      </c>
      <c r="B42" s="23"/>
      <c r="C42" s="23"/>
      <c r="D42" s="23"/>
      <c r="E42" s="23"/>
      <c r="F42" s="24"/>
    </row>
    <row r="43" spans="1:6" s="12" customFormat="1" ht="13.8" customHeight="1" x14ac:dyDescent="0.25">
      <c r="A43" s="20" t="s">
        <v>20</v>
      </c>
      <c r="B43" s="21"/>
      <c r="C43" s="21"/>
      <c r="D43" s="21"/>
      <c r="E43" s="21"/>
      <c r="F43" s="21"/>
    </row>
    <row r="44" spans="1:6" x14ac:dyDescent="0.25">
      <c r="A44" s="25" t="s">
        <v>19</v>
      </c>
      <c r="B44" s="25"/>
      <c r="C44" s="24"/>
      <c r="D44" s="24"/>
      <c r="E44" s="24"/>
      <c r="F44" s="24"/>
    </row>
  </sheetData>
  <mergeCells count="7">
    <mergeCell ref="A2:F2"/>
    <mergeCell ref="A3:F3"/>
    <mergeCell ref="A4:F4"/>
    <mergeCell ref="A19:E19"/>
    <mergeCell ref="A33:E33"/>
    <mergeCell ref="A26:E26"/>
    <mergeCell ref="A12:E1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20c2ccf269e8dc1803d5efac4fc43945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9f4e3c3911afd25ab180b4f994334b9d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5_hn8 xmlns="58d80952-9fc7-4439-aceb-6240e13bee17" xsi:nil="true"/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  <Hyperink xmlns="58d80952-9fc7-4439-aceb-6240e13bee17">
      <Url xsi:nil="true"/>
      <Description xsi:nil="true"/>
    </Hyperink>
    <Hyperlink xmlns="58d80952-9fc7-4439-aceb-6240e13bee17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E9A5AAD5-5C6D-4463-95D5-2CF863734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801A7-BDEE-4FA1-B0B3-8509008442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A904B0-5D80-4E7C-B7BF-9A98472B4818}">
  <ds:schemaRefs>
    <ds:schemaRef ds:uri="http://schemas.microsoft.com/office/2006/metadata/properties"/>
    <ds:schemaRef ds:uri="http://schemas.microsoft.com/office/infopath/2007/PartnerControls"/>
    <ds:schemaRef ds:uri="58d80952-9fc7-4439-aceb-6240e13bee17"/>
    <ds:schemaRef ds:uri="db31ca1b-3946-45b8-a263-034233bdb2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99 FY21 NF Final for 10012020.xlsx</dc:title>
  <dc:subject/>
  <dc:creator>ejlarkin</dc:creator>
  <cp:keywords/>
  <dc:description/>
  <cp:lastModifiedBy>Martinez, Jorge</cp:lastModifiedBy>
  <cp:revision/>
  <dcterms:created xsi:type="dcterms:W3CDTF">2021-01-19T20:09:20Z</dcterms:created>
  <dcterms:modified xsi:type="dcterms:W3CDTF">2025-10-22T17:15:30Z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Order">
    <vt:r8>458400</vt:r8>
  </property>
  <property fmtid="{D5CDD505-2E9C-101B-9397-08002B2CF9AE}" pid="4" name="MediaServiceImageTags">
    <vt:lpwstr/>
  </property>
</Properties>
</file>