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2"/>
  <workbookPr codeName="ThisWorkbook"/>
  <mc:AlternateContent xmlns:mc="http://schemas.openxmlformats.org/markup-compatibility/2006">
    <mc:Choice Requires="x15">
      <x15ac:absPath xmlns:x15ac="http://schemas.microsoft.com/office/spreadsheetml/2010/11/ac" url="\\milw-isilon-prod-smb.milliman.com\mfp-secure$\AZM-PHI\04 - HEALTHII Quality\FFY 2027\Deliverables\Major Deliverables\2026-XX-XX Submission template\"/>
    </mc:Choice>
  </mc:AlternateContent>
  <xr:revisionPtr revIDLastSave="0" documentId="13_ncr:1_{0B0A6A8A-F1AB-4340-A219-D787783B535F}" xr6:coauthVersionLast="47" xr6:coauthVersionMax="47" xr10:uidLastSave="{00000000-0000-0000-0000-000000000000}"/>
  <workbookProtection workbookAlgorithmName="SHA-512" workbookHashValue="F1vCUgMMyBLFCjmD3mt33MyU+0wngY8zP5ETgXxVMGLJvQHBkq50Z/nKnn3ATTITxZ373i3DGHfD1DocTO8iPg==" workbookSaltValue="U9lhfsTr2UNQ2OgWACO6RA==" workbookSpinCount="100000" lockStructure="1"/>
  <bookViews>
    <workbookView xWindow="-108" yWindow="-108" windowWidth="23256" windowHeight="13896" tabRatio="792" xr2:uid="{767382CB-D776-4FD7-9163-FCB50E7B1F5A}"/>
  </bookViews>
  <sheets>
    <sheet name="Instructions" sheetId="2" r:id="rId1"/>
    <sheet name="Hospital Information" sheetId="19" r:id="rId2"/>
    <sheet name="FAQs" sheetId="18" r:id="rId3"/>
    <sheet name="Provider List" sheetId="5" r:id="rId4"/>
    <sheet name="CHILDRENS" sheetId="12" r:id="rId5"/>
    <sheet name="CRITICAL ACCESS" sheetId="13" r:id="rId6"/>
    <sheet name="GENERAL ACUTE" sheetId="16" r:id="rId7"/>
    <sheet name="LONG TERM" sheetId="11" r:id="rId8"/>
    <sheet name="PSYCHIATRIC" sheetId="10" r:id="rId9"/>
    <sheet name="REHABILITATION" sheetId="15" r:id="rId10"/>
    <sheet name="Limitations" sheetId="1" r:id="rId11"/>
    <sheet name="Compile" sheetId="14" state="hidden" r:id="rId12"/>
  </sheets>
  <definedNames>
    <definedName name="_xlnm._FilterDatabase" localSheetId="3" hidden="1">'Provider List'!$A$1:$H$116</definedName>
    <definedName name="_Key1" hidden="1">#REF!</definedName>
    <definedName name="_Key1001" hidden="1">#REF!</definedName>
    <definedName name="_Key2" hidden="1">#REF!</definedName>
    <definedName name="_Key2001" hidden="1">#REF!</definedName>
    <definedName name="_Order1" hidden="1">255</definedName>
    <definedName name="_Order2" hidden="1">255</definedName>
    <definedName name="_Sort" hidden="1">#REF!</definedName>
    <definedName name="_Sort0001" hidden="1">#REF!</definedName>
    <definedName name="aaa" hidden="1">#REF!</definedName>
    <definedName name="Association_Assessment_Model" hidden="1">#REF!</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LATESTK" hidden="1">1000</definedName>
    <definedName name="IQ_LATESTQ" hidden="1">500</definedName>
    <definedName name="IQ_LTMMONTH" hidden="1">120000</definedName>
    <definedName name="IQ_TODAY" hidden="1">0</definedName>
    <definedName name="IQ_YTDMONTH" hidden="1">130000</definedName>
    <definedName name="wrn.Adjusted._.Mod._.Managed." hidden="1">{"MM Visits",#N/A,TRUE,"Moderately Managed";"MM Dollars per Hour",#N/A,TRUE,"Moderately Managed";"MM Hours per Visit",#N/A,TRUE,"Moderately Managed";"MM Dollars per Visit",#N/A,TRUE,"Moderately Managed";"MM Total Visits",#N/A,TRUE,"Moderately Managed";"MM PMPM",#N/A,TRUE,"Moderately Managed"}</definedName>
    <definedName name="wrn.Adjusted._.Optimal." hidden="1">{"OM Visits",#N/A,TRUE,"Optimal";"OM Dollars per Hour",#N/A,TRUE,"Optimal";"OM Hours per Visit",#N/A,TRUE,"Optimal";"OM Dollars per Visit",#N/A,TRUE,"Optimal";"OM Total Visits",#N/A,TRUE,"Optimal";"OM PMPM",#N/A,TRUE,"Optimal"}</definedName>
    <definedName name="wrn.Adjusted._.Unmanaged." hidden="1">{"UM Visits",#N/A,FALSE,"Unmanaged";"UM Dollars per Hour",#N/A,FALSE,"Unmanaged";"UM Hours per Visit",#N/A,FALSE,"Unmanaged";"UM Dollars per Visit",#N/A,FALSE,"Unmanaged";"UM Total Visits",#N/A,FALSE,"Unmanaged";"UM PMPM",#N/A,FALSE,"Unmanaged"}</definedName>
    <definedName name="wrn.All." hidden="1">{#N/A,#N/A,FALSE,"Table1";#N/A,#N/A,FALSE,"Table2";#N/A,#N/A,FALSE,"Table3";#N/A,#N/A,FALSE,"Table4";#N/A,#N/A,FALSE,"Table5";#N/A,#N/A,FALSE,"Table6";#N/A,#N/A,FALSE,"Table7";#N/A,#N/A,FALSE,"Table8";#N/A,#N/A,FALSE,"Table9";#N/A,#N/A,FALSE,"Table10";#N/A,#N/A,FALSE,"Table11";#N/A,#N/A,FALSE,"Table12";#N/A,#N/A,FALSE,"Table13";#N/A,#N/A,FALSE,"Table14";#N/A,#N/A,FALSE,"Table15";#N/A,#N/A,FALSE,"Table16";#N/A,#N/A,FALSE,"Table17";#N/A,#N/A,FALSE,"Table18";#N/A,#N/A,FALSE,"Table19";#N/A,#N/A,FALSE,"Table20";#N/A,#N/A,FALSE,"Table21";#N/A,#N/A,FALSE,"Table22";#N/A,#N/A,FALSE,"Table23";#N/A,#N/A,FALSE,"Table24";#N/A,#N/A,FALSE,"Table25";#N/A,#N/A,FALSE,"Table26";#N/A,#N/A,FALSE,"Table27";#N/A,#N/A,FALSE,"Table28";#N/A,#N/A,FALSE,"Table29";#N/A,#N/A,FALSE,"Table30";#N/A,#N/A,FALSE,"Table31";#N/A,#N/A,FALSE,"Table32";#N/A,#N/A,FALSE,"Table33";#N/A,#N/A,FALSE,"Table34";#N/A,#N/A,FALSE,"Table35";#N/A,#N/A,FALSE,"Table36";#N/A,#N/A,FALSE,"Table37";#N/A,#N/A,FALSE,"Table38";#N/A,#N/A,FALSE,"Table39";#N/A,#N/A,FALSE,"Table40";#N/A,#N/A,FALSE,"Table41";#N/A,#N/A,FALSE,"Table42";#N/A,#N/A,FALSE,"Table43";#N/A,#N/A,FALSE,"Table44";#N/A,#N/A,FALSE,"Hospital Summary 1996";#N/A,#N/A,FALSE,"Physician Summary 1996";#N/A,#N/A,FALSE,"Other Summary 1996";#N/A,#N/A,FALSE,"Additional Summary 1996";#N/A,#N/A,FALSE,"Maternity Summary 1996";#N/A,#N/A,FALSE,"Total Summary 1996"}</definedName>
    <definedName name="wrn.All._.Sheets." hidden="1">{#N/A,#N/A,FALSE,"Table1";#N/A,#N/A,FALSE,"Table2";#N/A,#N/A,FALSE,"Table3";#N/A,#N/A,FALSE,"Table4";#N/A,#N/A,FALSE,"Table5";#N/A,#N/A,FALSE,"Table6";#N/A,#N/A,FALSE,"Table7";#N/A,#N/A,FALSE,"Table8";#N/A,#N/A,FALSE,"Table9";#N/A,#N/A,FALSE,"Table10";#N/A,#N/A,FALSE,"Table11";#N/A,#N/A,FALSE,"Table12";#N/A,#N/A,FALSE,"Table13";#N/A,#N/A,FALSE,"Table14";#N/A,#N/A,FALSE,"Table15";#N/A,#N/A,FALSE,"Table16";#N/A,#N/A,FALSE,"Table17";#N/A,#N/A,FALSE,"Table18";#N/A,#N/A,FALSE,"Table19";#N/A,#N/A,FALSE,"Table20";#N/A,#N/A,FALSE,"Table21";#N/A,#N/A,FALSE,"Table22";#N/A,#N/A,FALSE,"Table23";#N/A,#N/A,FALSE,"Table24";#N/A,#N/A,FALSE,"Table25";#N/A,#N/A,FALSE,"Table26";#N/A,#N/A,FALSE,"Table27";#N/A,#N/A,FALSE,"Table28";#N/A,#N/A,FALSE,"Table29";#N/A,#N/A,FALSE,"Table30";#N/A,#N/A,FALSE,"Table31";#N/A,#N/A,FALSE,"Table32";#N/A,#N/A,FALSE,"Table33";#N/A,#N/A,FALSE,"Table34";#N/A,#N/A,FALSE,"Table35";#N/A,#N/A,FALSE,"Table36";#N/A,#N/A,FALSE,"Table37";#N/A,#N/A,FALSE,"Table38";#N/A,#N/A,FALSE,"Table39";#N/A,#N/A,FALSE,"Table40";#N/A,#N/A,FALSE,"Table41";#N/A,#N/A,FALSE,"Table42";#N/A,#N/A,FALSE,"Table43";#N/A,#N/A,FALSE,"Table44";#N/A,#N/A,FALSE,"Hospital Summary 1995";#N/A,#N/A,FALSE,"Physician Summary 1995";#N/A,#N/A,FALSE,"Other Summary 1995";#N/A,#N/A,FALSE,"Additional Summary 1995";#N/A,#N/A,FALSE,"Maternity Summary 1995";#N/A,#N/A,FALSE,"Total Summary 1995"}</definedName>
    <definedName name="wrn.Allocation." hidden="1">{#N/A,#N/A,FALSE,"Allocation"}</definedName>
    <definedName name="wrn.Assumptions." hidden="1">{#N/A,#N/A,FALSE,"Assumptions"}</definedName>
    <definedName name="wrn.Detail." hidden="1">{"umarea",#N/A,FALSE,"Starting Cost";"umagesex",#N/A,FALSE,"Starting Cost";"umbenlim",#N/A,FALSE,"Starting Cost";"umprovdisc",#N/A,FALSE,"Starting Cost";"umother",#N/A,FALSE,"Starting Cost";"umtrend",#N/A,FALSE,"Starting Cost"}</definedName>
    <definedName name="wrn.Factors." hidden="1">{#N/A,#N/A,FALSE,"Factors"}</definedName>
    <definedName name="wrn.Large._.Group." hidden="1">{"LargeGroup",#N/A,FALSE,"Rate Calc - Large";"Backup",#N/A,FALSE,"Backup";"ASLarge",#N/A,FALSE,"Age Sex - Large Group"}</definedName>
    <definedName name="wrn.Model." hidden="1">{#N/A,#N/A,FALSE,"Model"}</definedName>
    <definedName name="wrn.Print._.All." hidden="1">{#N/A,#N/A,FALSE,"Assumptions";#N/A,#N/A,FALSE,"Factors";#N/A,#N/A,FALSE,"Model";#N/A,#N/A,FALSE,"Allocation"}</definedName>
    <definedName name="wrn.Print._.Full." hidden="1">{#N/A,#N/A,FALSE,"Paid Claims";#N/A,#N/A,FALSE,"Cumulative Paid Claims";#N/A,#N/A,FALSE,"Completion Ratios";#N/A,#N/A,FALSE,"Claim Reserve Analysis";#N/A,#N/A,FALSE,"Paid Claims % of Est Inc";#N/A,#N/A,FALSE,"Trends in Pure Premium";#N/A,#N/A,FALSE,"Trends in Paid Claims";#N/A,#N/A,FALSE,"Reserve Analysis"}</definedName>
    <definedName name="wrn.Print._.Limited." hidden="1">{#N/A,#N/A,TRUE,"Parameters";#N/A,#N/A,TRUE,"Paid Claims";#N/A,#N/A,TRUE,"Cumulative Paid Claims";#N/A,#N/A,TRUE,"Completion Ratios";#N/A,#N/A,TRUE,"Claim Reserve Analysis";#N/A,#N/A,TRUE,"Paid Claims % of Est Inc";#N/A,#N/A,TRUE,"Qtly Paid % of Est Inc";#N/A,#N/A,TRUE,"Trends in Pure Premium";#N/A,#N/A,TRUE,"Trends in Paid Claims";#N/A,#N/A,TRUE,"Trend Summary";#N/A,#N/A,TRUE,"Reserve Analysis"}</definedName>
    <definedName name="wrn.rates." hidden="1">{"rates",#N/A,FALSE,"Summary"}</definedName>
    <definedName name="wrn.Small._.Group." hidden="1">{"SmallGroup",#N/A,FALSE,"Rate Calc - Small";"Backup",#N/A,FALSE,"Backup";"ASSmall",#N/A,FALSE,"Age Sex - Small Group"}</definedName>
    <definedName name="x" hidden="1">{"SmallGroup",#N/A,FALSE,"Rate Calc - Small";"Backup",#N/A,FALSE,"Backup";"ASSmall",#N/A,FALSE,"Age Sex - Small Group"}</definedName>
    <definedName name="z" hidden="1">#REF!</definedName>
  </definedNames>
  <calcPr calcId="191028" iterateCount="50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 i="14" l="1"/>
  <c r="C3" i="14"/>
  <c r="B3" i="14"/>
  <c r="C24" i="19" l="1"/>
  <c r="C23" i="19"/>
  <c r="C22" i="19"/>
  <c r="C21" i="19"/>
  <c r="C20" i="19"/>
  <c r="A3" i="14" s="1"/>
  <c r="C32" i="19"/>
  <c r="C31" i="19"/>
  <c r="C30" i="19"/>
  <c r="C29" i="19"/>
  <c r="C28" i="19"/>
  <c r="C27" i="19"/>
  <c r="F17" i="19"/>
  <c r="E17" i="19"/>
  <c r="F13" i="19"/>
  <c r="E13" i="19"/>
  <c r="F12" i="19"/>
  <c r="E12" i="19"/>
  <c r="F11" i="19"/>
  <c r="E11" i="19"/>
  <c r="F10" i="19"/>
  <c r="E10" i="19"/>
  <c r="A1" i="15" l="1"/>
  <c r="A1" i="16"/>
  <c r="A1" i="13"/>
  <c r="A1" i="12"/>
  <c r="A1" i="10"/>
  <c r="A1" i="11"/>
  <c r="D24" i="15"/>
  <c r="E3" i="14" l="1"/>
  <c r="F3" i="14" l="1"/>
  <c r="U3" i="14" l="1"/>
  <c r="T3" i="14"/>
  <c r="D24" i="16"/>
  <c r="V3" i="14" s="1"/>
  <c r="G3" i="14"/>
  <c r="D24" i="11"/>
  <c r="R3" i="14"/>
  <c r="S3" i="14"/>
  <c r="P3" i="14"/>
  <c r="O3" i="14"/>
  <c r="M3" i="14"/>
  <c r="L3" i="14"/>
  <c r="I3" i="14"/>
  <c r="H3" i="14"/>
  <c r="D24" i="10"/>
  <c r="D26" i="10" s="1"/>
  <c r="D24" i="12"/>
  <c r="Q3" i="14" s="1"/>
  <c r="K3" i="14" l="1"/>
  <c r="J3" i="14"/>
  <c r="N3" i="14"/>
  <c r="D24" i="13"/>
</calcChain>
</file>

<file path=xl/sharedStrings.xml><?xml version="1.0" encoding="utf-8"?>
<sst xmlns="http://schemas.openxmlformats.org/spreadsheetml/2006/main" count="971" uniqueCount="580">
  <si>
    <t>Instructions</t>
  </si>
  <si>
    <t>Please complete all applicable tabs within this workbook.  Once data is entered, please ensure you have saved</t>
  </si>
  <si>
    <t xml:space="preserve">your changes prior to submission. Users completing this workbook should refer to the HEALTHII Quality </t>
  </si>
  <si>
    <t xml:space="preserve">Performance Measures Technical Guide for additional detail on the measures and for directions on </t>
  </si>
  <si>
    <t xml:space="preserve">how to submit this workbook. </t>
  </si>
  <si>
    <r>
      <t xml:space="preserve">Please see the </t>
    </r>
    <r>
      <rPr>
        <b/>
        <i/>
        <sz val="11"/>
        <color rgb="FF495E76"/>
        <rFont val="Arial"/>
        <family val="2"/>
        <scheme val="minor"/>
      </rPr>
      <t>HEALTHII Quality Performance Measures Technical Guide – FFY 2027</t>
    </r>
    <r>
      <rPr>
        <b/>
        <i/>
        <vertAlign val="superscript"/>
        <sz val="11"/>
        <color rgb="FF495E76"/>
        <rFont val="Arial"/>
        <family val="2"/>
        <scheme val="minor"/>
      </rPr>
      <t>1</t>
    </r>
    <r>
      <rPr>
        <b/>
        <i/>
        <sz val="11"/>
        <color rgb="FF495E76"/>
        <rFont val="Arial"/>
        <family val="2"/>
        <scheme val="minor"/>
      </rPr>
      <t xml:space="preserve"> </t>
    </r>
    <r>
      <rPr>
        <b/>
        <sz val="11"/>
        <color rgb="FF495E76"/>
        <rFont val="Arial"/>
        <family val="2"/>
        <scheme val="minor"/>
      </rPr>
      <t xml:space="preserve">for additional </t>
    </r>
  </si>
  <si>
    <t>information on the data submission process.</t>
  </si>
  <si>
    <t>Website:</t>
  </si>
  <si>
    <t xml:space="preserve">https://www.azahcccs.gov/PlansProviders/RatesAndBilling/hospitalassessment.html </t>
  </si>
  <si>
    <t>Step 1: Complete "Hospital Information" Tab</t>
  </si>
  <si>
    <t xml:space="preserve">Populate contact information for the appropriate person completing and submitting HEALTHII </t>
  </si>
  <si>
    <t>performance data, and select your hospital from the drop down. The hospital selection will auto-populate</t>
  </si>
  <si>
    <t>the remaining fields in the hospital information table, and only the tab associated with the associated hospital</t>
  </si>
  <si>
    <t>category will allow data entry.</t>
  </si>
  <si>
    <t>Step 2: Complete Data Entry in Corresponding Hospital Type Tab</t>
  </si>
  <si>
    <t>Please enter measure-specific data as applicable for your hospital.</t>
  </si>
  <si>
    <t xml:space="preserve">Completion of the HEALTHII self-reported performance measures workbook does not require Protected </t>
  </si>
  <si>
    <r>
      <t>Health Information (PHI) or Personally Identifiable Information (PII).</t>
    </r>
    <r>
      <rPr>
        <b/>
        <sz val="11"/>
        <color rgb="FF495E76"/>
        <rFont val="Arial"/>
        <family val="2"/>
        <scheme val="minor"/>
      </rPr>
      <t xml:space="preserve"> PHI or PII should not be included in this</t>
    </r>
  </si>
  <si>
    <t>workbook or in any transmittal to Milliman via email.</t>
  </si>
  <si>
    <t xml:space="preserve">Step 3: Submit Data Entry Template via Email </t>
  </si>
  <si>
    <t xml:space="preserve">Once all data elements have been entered and saved, please submit via email to Milliman </t>
  </si>
  <si>
    <t>using the program email address below.  Should you have any questions, please submit using</t>
  </si>
  <si>
    <t>the same program email address below.</t>
  </si>
  <si>
    <t xml:space="preserve">AZ-HEALTHII@milliman.com </t>
  </si>
  <si>
    <r>
      <rPr>
        <b/>
        <sz val="11"/>
        <color rgb="FF495E76"/>
        <rFont val="Arial"/>
        <family val="2"/>
        <scheme val="minor"/>
      </rPr>
      <t xml:space="preserve">Note: </t>
    </r>
    <r>
      <rPr>
        <sz val="11"/>
        <color rgb="FF495E76"/>
        <rFont val="Arial"/>
        <family val="2"/>
        <scheme val="minor"/>
      </rPr>
      <t>The HEALTHII program is displayed using a capital i - healthii</t>
    </r>
  </si>
  <si>
    <t>1. The reporting period for the FFY 2027 HEALTHII SDP program year is FFY 2025 (October 1, 2024 through September 30, 2025).</t>
  </si>
  <si>
    <t>Step 1: Complete Contact and Hospital Information</t>
  </si>
  <si>
    <t>Data Submitted By:</t>
  </si>
  <si>
    <t>First Name:</t>
  </si>
  <si>
    <t>Last Name:</t>
  </si>
  <si>
    <t>Email:</t>
  </si>
  <si>
    <t>Acknowledgements:</t>
  </si>
  <si>
    <r>
      <rPr>
        <b/>
        <sz val="11"/>
        <color theme="1"/>
        <rFont val="Arial"/>
        <family val="2"/>
        <scheme val="minor"/>
      </rPr>
      <t>Check to confirm</t>
    </r>
    <r>
      <rPr>
        <sz val="11"/>
        <color theme="1"/>
        <rFont val="Arial"/>
        <family val="2"/>
        <scheme val="minor"/>
      </rPr>
      <t xml:space="preserve"> no PHI or PII was added/included in this template.</t>
    </r>
  </si>
  <si>
    <r>
      <rPr>
        <b/>
        <sz val="11"/>
        <color theme="1"/>
        <rFont val="Arial"/>
        <family val="2"/>
        <scheme val="minor"/>
      </rPr>
      <t xml:space="preserve">Check to confirm </t>
    </r>
    <r>
      <rPr>
        <sz val="11"/>
        <color theme="1"/>
        <rFont val="Arial"/>
        <family val="2"/>
        <scheme val="minor"/>
      </rPr>
      <t>your hospital has retained a detailed data extract/log used for calculating submitted aggregate data and that the data allows a reviewer to follow the steps used when summarizing and submitting the aggregate data contained in this submission.</t>
    </r>
  </si>
  <si>
    <r>
      <rPr>
        <b/>
        <sz val="11"/>
        <color theme="1"/>
        <rFont val="Arial"/>
        <family val="2"/>
        <scheme val="minor"/>
      </rPr>
      <t xml:space="preserve">Check to confirm </t>
    </r>
    <r>
      <rPr>
        <sz val="11"/>
        <color theme="1"/>
        <rFont val="Arial"/>
        <family val="2"/>
        <scheme val="minor"/>
      </rPr>
      <t>understanding</t>
    </r>
    <r>
      <rPr>
        <b/>
        <sz val="11"/>
        <color theme="1"/>
        <rFont val="Arial"/>
        <family val="2"/>
        <scheme val="minor"/>
      </rPr>
      <t xml:space="preserve"> </t>
    </r>
    <r>
      <rPr>
        <sz val="11"/>
        <color theme="1"/>
        <rFont val="Arial"/>
        <family val="2"/>
        <scheme val="minor"/>
      </rPr>
      <t>that a measure detailed data extract/log used to support your reported values may be requested following submission of this template.</t>
    </r>
  </si>
  <si>
    <t>Select from dropdown to indicate whether this is initial template submission or a revision to a prior submission.</t>
  </si>
  <si>
    <t>Select a Hospital:</t>
  </si>
  <si>
    <t>Begin typing the hospital's name, AHCCCS ID, or use the dropdown feature to select a hospital.</t>
  </si>
  <si>
    <t>Hospital:</t>
  </si>
  <si>
    <t>Hospital Information</t>
  </si>
  <si>
    <t>AHCCCS ID:</t>
  </si>
  <si>
    <t>Medicare ID:</t>
  </si>
  <si>
    <t>Name:</t>
  </si>
  <si>
    <t>System:</t>
  </si>
  <si>
    <t>Type:</t>
  </si>
  <si>
    <t>Report Data In Corresponding Hospital Type Tab</t>
  </si>
  <si>
    <t>State of Arizona, Health Care Cost Containment System (AHCCCS)</t>
  </si>
  <si>
    <t>Frequently Asked Questions (FAQs) for the</t>
  </si>
  <si>
    <t>FFY 2027 AZ HEALTHII Program</t>
  </si>
  <si>
    <t xml:space="preserve">1. Are new hospitals or hospitals with ownership changes included in the FFY 2027 HEALTHII Program? </t>
  </si>
  <si>
    <t>Yes. New hospitals or hospitals with ownership changes are included in the HEALTHII program as long as they are licensed and operational</t>
  </si>
  <si>
    <t>in Arizona and provide services to Medicaid Members.</t>
  </si>
  <si>
    <t>For questions about hospital participation, please contact HospitalAssessmentProject@azahcccs.gov.</t>
  </si>
  <si>
    <t>2. Who should hospitals contact with program-related questions?</t>
  </si>
  <si>
    <t>For questions related to hospital assessments or HEALTHII directed payments, please contact: HospitalAssessmentProject@azahcccs.gov.</t>
  </si>
  <si>
    <t>For technical questions or questions related to the submission process contact: AZ-HEALTHII@milliman.com.</t>
  </si>
  <si>
    <t>3. Where can I find the HEALTHII Performance Measure Specifications?</t>
  </si>
  <si>
    <t xml:space="preserve">The HEALTHII Performance Measure Specifications can be found on the AHCCCS Hospital Assessment website.  </t>
  </si>
  <si>
    <t>Please refer to the most current HEALTHII Quality Measure Technical Guide.</t>
  </si>
  <si>
    <t>4. Are patients who leave against medical advice included in the measures?</t>
  </si>
  <si>
    <t>Patients who leave AMA are only excluded from the denominator in the 30-Day Hospital Wide All-Cause Readmission Rate measure.</t>
  </si>
  <si>
    <t xml:space="preserve">For measure-specific guidance, please visit the AHCCCS Hospital Assessment website and refer to the most current </t>
  </si>
  <si>
    <t>HEALTHII Quality Measure Technical Guide.</t>
  </si>
  <si>
    <t>5. For the ED Wait Time measure, can I report the average instead of median?</t>
  </si>
  <si>
    <t xml:space="preserve">No. The measure must be reported as the median value. </t>
  </si>
  <si>
    <r>
      <rPr>
        <i/>
        <sz val="11"/>
        <color theme="1"/>
        <rFont val="Arial"/>
        <family val="2"/>
        <scheme val="minor"/>
      </rPr>
      <t>Median:</t>
    </r>
    <r>
      <rPr>
        <sz val="11"/>
        <color theme="1"/>
        <rFont val="Arial"/>
        <family val="2"/>
        <scheme val="minor"/>
      </rPr>
      <t xml:space="preserve"> The middle value in a dataset when the numbers are arranged in an ascending or descending order.</t>
    </r>
  </si>
  <si>
    <t>In Microsoft Excel, the median is calculated using the MEDIAN function.</t>
  </si>
  <si>
    <t>6. When is AZ HEALTHII performance data due?</t>
  </si>
  <si>
    <t>The FFY 2027 HEALTHII Data Submission Template is due by Friday, November 13, 2026.</t>
  </si>
  <si>
    <t>7. How do I submit my completed template?</t>
  </si>
  <si>
    <t xml:space="preserve">HEALTHII performance data templates should be submitted by email to AZ-HEALTHII@milliman.com.  </t>
  </si>
  <si>
    <t>If you are required to submit a data log, please do not submit your data log or any PHI via email.</t>
  </si>
  <si>
    <t>8. How do I submit my complete data log?</t>
  </si>
  <si>
    <t xml:space="preserve">If your facility is randomly selected for a complete data log submission, Secure File Transfer Protocol (SFTP) access details and </t>
  </si>
  <si>
    <t>upload instructions will be sent to the individual identified by AHCCCS as the designated submitter.</t>
  </si>
  <si>
    <t>9. Will hospitals receive confirmation after submitting the template?</t>
  </si>
  <si>
    <t xml:space="preserve">Yes, hospitals will receive confirmation that the data submission template was received, as well as additional communication if </t>
  </si>
  <si>
    <t>any clarification is needed.</t>
  </si>
  <si>
    <t>Hospital Name</t>
  </si>
  <si>
    <t>Medicare ID</t>
  </si>
  <si>
    <t>AHCCCS ID</t>
  </si>
  <si>
    <t xml:space="preserve">Hospital System </t>
  </si>
  <si>
    <t>Hospital Type</t>
  </si>
  <si>
    <t>Hospital Name Trimmed</t>
  </si>
  <si>
    <t>AHCCCS ID Text</t>
  </si>
  <si>
    <t>Hospital Name for Template</t>
  </si>
  <si>
    <t xml:space="preserve">ABRAZO ARROWHEAD CAMPUS </t>
  </si>
  <si>
    <t xml:space="preserve"> Abrazo Health Care </t>
  </si>
  <si>
    <t>GENERAL ACUTE</t>
  </si>
  <si>
    <t>ABRAZO ARROWHEAD CAMPUS</t>
  </si>
  <si>
    <t>531253</t>
  </si>
  <si>
    <t>ABRAZO ARROWHEAD CAMPUS (531253)</t>
  </si>
  <si>
    <t>ABRAZO AZ HEART HOSPITAL</t>
  </si>
  <si>
    <t xml:space="preserve"> Abrazo Health Care</t>
  </si>
  <si>
    <t>569582</t>
  </si>
  <si>
    <t>ABRAZO AZ HEART HOSPITAL (569582)</t>
  </si>
  <si>
    <t>ABRAZO CENTRAL CAMPUS</t>
  </si>
  <si>
    <t>532417</t>
  </si>
  <si>
    <t>ABRAZO CENTRAL CAMPUS (532417)</t>
  </si>
  <si>
    <t>ABRAZO SCOTTSDALE CAMPUS</t>
  </si>
  <si>
    <t>643602</t>
  </si>
  <si>
    <t>ABRAZO SCOTTSDALE CAMPUS (643602)</t>
  </si>
  <si>
    <t>ABRAZO SURPRISE HOSPITAL</t>
  </si>
  <si>
    <t>082732</t>
  </si>
  <si>
    <t>ABRAZO SURPRISE HOSPITAL (082732)</t>
  </si>
  <si>
    <t>ABRAZO WEST CAMPUS</t>
  </si>
  <si>
    <t>806416</t>
  </si>
  <si>
    <t>ABRAZO WEST CAMPUS (806416)</t>
  </si>
  <si>
    <t>AGAVE RIDGE BEHAVIORAL HEALTH HOSPITAL</t>
  </si>
  <si>
    <t>Acadia Healthcare</t>
  </si>
  <si>
    <t>PSYCHIATRIC</t>
  </si>
  <si>
    <t>169026</t>
  </si>
  <si>
    <t>AGAVE RIDGE BEHAVIORAL HEALTH HOSPITAL (169026)</t>
  </si>
  <si>
    <t>ARIZONA GENERAL HOSPITAL</t>
  </si>
  <si>
    <t>Dignity Health</t>
  </si>
  <si>
    <t>005217</t>
  </si>
  <si>
    <t>ARIZONA GENERAL HOSPITAL (005217)</t>
  </si>
  <si>
    <t>AURORA BEHAVIORAL HEALTH</t>
  </si>
  <si>
    <t>Aurora Behavioral Health System</t>
  </si>
  <si>
    <t>192125</t>
  </si>
  <si>
    <t>AURORA BEHAVIORAL HEALTH (192125)</t>
  </si>
  <si>
    <t>AURORA BEHAVIORAL HEALTHCARE-TEMPE</t>
  </si>
  <si>
    <t>673684</t>
  </si>
  <si>
    <t>AURORA BEHAVIORAL HEALTHCARE-TEMPE (673684)</t>
  </si>
  <si>
    <t>AVENIR BEHAVIORAL HOSPITA</t>
  </si>
  <si>
    <t>Avenir</t>
  </si>
  <si>
    <t>004829</t>
  </si>
  <si>
    <t>AVENIR BEHAVIORAL HOSPITA (004829)</t>
  </si>
  <si>
    <t>AZ STATE HOSPITAL</t>
  </si>
  <si>
    <t>State of Arizona</t>
  </si>
  <si>
    <t>029331</t>
  </si>
  <si>
    <t>AZ STATE HOSPITAL (029331)</t>
  </si>
  <si>
    <t>BANNER - UNIVERSITY MED CTR PHOENIX</t>
  </si>
  <si>
    <t>Banner Health</t>
  </si>
  <si>
    <t>529985</t>
  </si>
  <si>
    <t>BANNER - UNIVERSITY MED CTR PHOENIX (529985)</t>
  </si>
  <si>
    <t>BANNER - UNIVERSITY MED CTR SOUTH    </t>
  </si>
  <si>
    <t>988451</t>
  </si>
  <si>
    <t>BANNER - UNIVERSITY MED CTR SOUTH     (988451)</t>
  </si>
  <si>
    <t>BANNER - UNIVERSITY MED CTR TUCSON               </t>
  </si>
  <si>
    <t>988439</t>
  </si>
  <si>
    <t>BANNER - UNIVERSITY MED CTR TUCSON                (988439)</t>
  </si>
  <si>
    <t>BANNER BAYWOOD MEDICAL CTR</t>
  </si>
  <si>
    <t>021618</t>
  </si>
  <si>
    <t>BANNER BAYWOOD MEDICAL CTR (021618)</t>
  </si>
  <si>
    <t>BANNER BEHAVORIAL HEALTH</t>
  </si>
  <si>
    <t>532194</t>
  </si>
  <si>
    <t>BANNER BEHAVORIAL HEALTH (532194)</t>
  </si>
  <si>
    <t>BANNER BOSWELL MED CTR</t>
  </si>
  <si>
    <t>369138</t>
  </si>
  <si>
    <t>BANNER BOSWELL MED CTR (369138)</t>
  </si>
  <si>
    <t>BANNER CASA GRANDE MEDICAL CENTER</t>
  </si>
  <si>
    <t>916171</t>
  </si>
  <si>
    <t>BANNER CASA GRANDE MEDICAL CENTER (916171)</t>
  </si>
  <si>
    <t>BANNER DEL E WEBB MED CTR</t>
  </si>
  <si>
    <t>369011</t>
  </si>
  <si>
    <t>BANNER DEL E WEBB MED CTR (369011)</t>
  </si>
  <si>
    <t>BANNER DESERT MEDICAL CTR</t>
  </si>
  <si>
    <t>530099</t>
  </si>
  <si>
    <t>BANNER DESERT MEDICAL CTR (530099)</t>
  </si>
  <si>
    <t>BANNER ESTRELLA MEDICAL</t>
  </si>
  <si>
    <t>920620</t>
  </si>
  <si>
    <t>BANNER ESTRELLA MEDICAL (920620)</t>
  </si>
  <si>
    <t>BANNER GATEWAY MEDICAL CTR</t>
  </si>
  <si>
    <t>262489</t>
  </si>
  <si>
    <t>BANNER GATEWAY MEDICAL CTR (262489)</t>
  </si>
  <si>
    <t xml:space="preserve">BANNER GOLDFIELD MEDICAL CENTER </t>
  </si>
  <si>
    <t>BANNER GOLDFIELD MEDICAL CENTER</t>
  </si>
  <si>
    <t>823143</t>
  </si>
  <si>
    <t>BANNER GOLDFIELD MEDICAL CENTER (823143)</t>
  </si>
  <si>
    <t>BANNER IRONWOOD MEDICAL CENTER</t>
  </si>
  <si>
    <t>568411</t>
  </si>
  <si>
    <t>BANNER IRONWOOD MEDICAL CENTER (568411)</t>
  </si>
  <si>
    <t>BANNER OCOTILLO MEDICAL CENTER</t>
  </si>
  <si>
    <t>083904</t>
  </si>
  <si>
    <t>BANNER OCOTILLO MEDICAL CENTER (083904)</t>
  </si>
  <si>
    <t>BANNER PAYSON MEDICAL CENTER</t>
  </si>
  <si>
    <t>CRITICAL ACCESS</t>
  </si>
  <si>
    <t>031348</t>
  </si>
  <si>
    <t>BANNER PAYSON MEDICAL CENTER (031348)</t>
  </si>
  <si>
    <t>BANNER REHABILITATION HOSPITAL</t>
  </si>
  <si>
    <t>Select Medical</t>
  </si>
  <si>
    <t>REHABILITATION</t>
  </si>
  <si>
    <t>083727</t>
  </si>
  <si>
    <t>BANNER REHABILITATION HOSPITAL (083727)</t>
  </si>
  <si>
    <t>BANNER THUNDERBIRD MEDICAL</t>
  </si>
  <si>
    <t>529943</t>
  </si>
  <si>
    <t>BANNER THUNDERBIRD MEDICAL (529943)</t>
  </si>
  <si>
    <t>BENSON HOSPITAL</t>
  </si>
  <si>
    <t>TMC Healthcare</t>
  </si>
  <si>
    <t>020066</t>
  </si>
  <si>
    <t>BENSON HOSPITAL (020066)</t>
  </si>
  <si>
    <t>CANYON VISTA MEDICAL CENTER</t>
  </si>
  <si>
    <t>Lifepoint Health</t>
  </si>
  <si>
    <t>831868</t>
  </si>
  <si>
    <t>CANYON VISTA MEDICAL CENTER (831868)</t>
  </si>
  <si>
    <t>CHANDLER REGIONAL MED.CTR</t>
  </si>
  <si>
    <t>500498</t>
  </si>
  <si>
    <t>CHANDLER REGIONAL MED.CTR (500498)</t>
  </si>
  <si>
    <t>CHANGEPOINT PSYCHIATRIC</t>
  </si>
  <si>
    <t>Changepoint Integrated Health Centers</t>
  </si>
  <si>
    <t>505143</t>
  </si>
  <si>
    <t>CHANGEPOINT PSYCHIATRIC (505143)</t>
  </si>
  <si>
    <t>CLEARSKY REHABILITATION HOSPITAL OF AVONDALE</t>
  </si>
  <si>
    <t>ClearSky Health</t>
  </si>
  <si>
    <t>186097</t>
  </si>
  <si>
    <t>CLEARSKY REHABILITATION HOSPITAL OF AVONDALE (186097)</t>
  </si>
  <si>
    <t>COBRE VALLEY REGIONAL MEDICAL CENTER</t>
  </si>
  <si>
    <t>Cobre Valley Regional Medical Center</t>
  </si>
  <si>
    <t>020644</t>
  </si>
  <si>
    <t>COBRE VALLEY REGIONAL MEDICAL CENTER (020644)</t>
  </si>
  <si>
    <t>COLLEGE MEDICAL CENTER PHEONIX</t>
  </si>
  <si>
    <t>College Health</t>
  </si>
  <si>
    <t>172566</t>
  </si>
  <si>
    <t>COLLEGE MEDICAL CENTER PHEONIX (172566)</t>
  </si>
  <si>
    <t>COPPER QUEEN HOSPITAL</t>
  </si>
  <si>
    <t>Copper Queen Community Hospital</t>
  </si>
  <si>
    <t>020032</t>
  </si>
  <si>
    <t>COPPER QUEEN HOSPITAL (020032)</t>
  </si>
  <si>
    <t>COPPER SPRINGS HOSPITAL</t>
  </si>
  <si>
    <t>149746</t>
  </si>
  <si>
    <t>COPPER SPRINGS HOSPITAL (149746)</t>
  </si>
  <si>
    <t>COPPER SPRINGS HOSPITAL EAST</t>
  </si>
  <si>
    <t>080171</t>
  </si>
  <si>
    <t>COPPER SPRINGS HOSPITAL EAST (080171)</t>
  </si>
  <si>
    <t>CORNERSTONE BEHAVIORAL HEALTH  EL DORADO</t>
  </si>
  <si>
    <t>CORNERSTONE BEHAVIORAL HEALTH EL DORADO</t>
  </si>
  <si>
    <t>284759</t>
  </si>
  <si>
    <t>CORNERSTONE BEHAVIORAL HEALTH EL DORADO (284759)</t>
  </si>
  <si>
    <t>DEER VALLEY MEDICAL CTR</t>
  </si>
  <si>
    <t>HonorHealth</t>
  </si>
  <si>
    <t>022214</t>
  </si>
  <si>
    <t>DEER VALLEY MEDICAL CTR (022214)</t>
  </si>
  <si>
    <t>DESTINY SPRINGS HEALTHCARE</t>
  </si>
  <si>
    <t>Destiny Springs Healthcare</t>
  </si>
  <si>
    <t>546229</t>
  </si>
  <si>
    <t>DESTINY SPRINGS HEALTHCARE (546229)</t>
  </si>
  <si>
    <t>DIGNITY HEALTH ARIZONA GENERAL HOSPITAL</t>
  </si>
  <si>
    <t>526872</t>
  </si>
  <si>
    <t>DIGNITY HEALTH ARIZONA GENERAL HOSPITAL (526872)</t>
  </si>
  <si>
    <t>DIGNITY HEALTH EAST VALLEY REHABILITATION HOSPITAL - GILBERT</t>
  </si>
  <si>
    <t>205555</t>
  </si>
  <si>
    <t>DIGNITY HEALTH EAST VALLEY REHABILITATION HOSPITAL - GILBERT (205555)</t>
  </si>
  <si>
    <t>DIGNITY-KINDRED REHAB HOS</t>
  </si>
  <si>
    <t>238199</t>
  </si>
  <si>
    <t>DIGNITY-KINDRED REHAB HOS (238199)</t>
  </si>
  <si>
    <t xml:space="preserve">ENCOMPASS HEALTH E. VALLEY </t>
  </si>
  <si>
    <t xml:space="preserve">Encompass Health </t>
  </si>
  <si>
    <t>ENCOMPASS HEALTH E. VALLEY</t>
  </si>
  <si>
    <t>487409</t>
  </si>
  <si>
    <t>ENCOMPASS HEALTH E. VALLEY (487409)</t>
  </si>
  <si>
    <t xml:space="preserve">ENCOMPASS HEALTH NW TUCSON  </t>
  </si>
  <si>
    <t>ENCOMPASS HEALTH NW TUCSON</t>
  </si>
  <si>
    <t>104365</t>
  </si>
  <si>
    <t>ENCOMPASS HEALTH NW TUCSON (104365)</t>
  </si>
  <si>
    <t xml:space="preserve">ENCOMPASS HEALTH SCOTTSDALE  </t>
  </si>
  <si>
    <t>ENCOMPASS HEALTH SCOTTSDALE</t>
  </si>
  <si>
    <t>026717</t>
  </si>
  <si>
    <t>ENCOMPASS HEALTH SCOTTSDALE (026717)</t>
  </si>
  <si>
    <t xml:space="preserve">ENCOMPASS HEALTH TUCSON  </t>
  </si>
  <si>
    <t>ENCOMPASS HEALTH TUCSON</t>
  </si>
  <si>
    <t>028979</t>
  </si>
  <si>
    <t>ENCOMPASS HEALTH TUCSON (028979)</t>
  </si>
  <si>
    <t xml:space="preserve">ENCOMPASS HEALTH VALLEY OF SUN  </t>
  </si>
  <si>
    <t>ENCOMPASS HEALTH VALLEY OF SUN</t>
  </si>
  <si>
    <t>027434</t>
  </si>
  <si>
    <t>ENCOMPASS HEALTH VALLEY OF SUN (027434)</t>
  </si>
  <si>
    <t>EXALT HEALTH REHABILITATION HOSPITAL SCOTTSDALE</t>
  </si>
  <si>
    <t>Exalt Health</t>
  </si>
  <si>
    <t>233872</t>
  </si>
  <si>
    <t>EXALT HEALTH REHABILITATION HOSPITAL SCOTTSDALE (233872)</t>
  </si>
  <si>
    <t>FLAGSTAFF MEDICAL CENTER</t>
  </si>
  <si>
    <t>Northern Arizona</t>
  </si>
  <si>
    <t>020123</t>
  </si>
  <si>
    <t>FLAGSTAFF MEDICAL CENTER (020123)</t>
  </si>
  <si>
    <t>HAVASU REG MED CENTER LLC</t>
  </si>
  <si>
    <t>167982</t>
  </si>
  <si>
    <t>HAVASU REG MED CENTER LLC (167982)</t>
  </si>
  <si>
    <t xml:space="preserve">HAVEN BHVIORL HOSP OF PHX </t>
  </si>
  <si>
    <t xml:space="preserve">Haven Senior Horizons </t>
  </si>
  <si>
    <t>HAVEN BHVIORL HOSP OF PHX</t>
  </si>
  <si>
    <t>417059</t>
  </si>
  <si>
    <t>HAVEN BHVIORL HOSP OF PHX (417059)</t>
  </si>
  <si>
    <t>HOLY CROSS HOSPITAL</t>
  </si>
  <si>
    <t>Abrazo Health Care</t>
  </si>
  <si>
    <t>135321</t>
  </si>
  <si>
    <t>HOLY CROSS HOSPITAL (135321)</t>
  </si>
  <si>
    <t>HONORHEALTH FLORENCE MEDICAL CENTER</t>
  </si>
  <si>
    <t>170453</t>
  </si>
  <si>
    <t>HONORHEALTH FLORENCE MEDICAL CENTER (170453)</t>
  </si>
  <si>
    <t>HONORHEALTH MOUNTAIN VISTA MEDICAL CENTER</t>
  </si>
  <si>
    <t>179353</t>
  </si>
  <si>
    <t>HONORHEALTH MOUNTAIN VISTA MEDICAL CENTER (179353)</t>
  </si>
  <si>
    <t>HONORHEALTH REHAB HOSP</t>
  </si>
  <si>
    <t>958652</t>
  </si>
  <si>
    <t>HONORHEALTH REHAB HOSP (958652)</t>
  </si>
  <si>
    <t>HONORHEALTH SCOTTSDALE -TH</t>
  </si>
  <si>
    <t>284386</t>
  </si>
  <si>
    <t>HONORHEALTH SCOTTSDALE -TH (284386)</t>
  </si>
  <si>
    <t xml:space="preserve">HONORHEALTH SONORAN CROSSING </t>
  </si>
  <si>
    <t>HONORHEALTH SONORAN CROSSING</t>
  </si>
  <si>
    <t>086813</t>
  </si>
  <si>
    <t>HONORHEALTH SONORAN CROSSING (086813)</t>
  </si>
  <si>
    <t>HONORHEALTH TEMPE MEDICAL CENTER</t>
  </si>
  <si>
    <t>179355</t>
  </si>
  <si>
    <t>HONORHEALTH TEMPE MEDICAL CENTER (179355)</t>
  </si>
  <si>
    <t>JOHN C LINCOLN MEDICAL CT</t>
  </si>
  <si>
    <t>022241</t>
  </si>
  <si>
    <t>JOHN C LINCOLN MEDICAL CT (022241)</t>
  </si>
  <si>
    <t>KINGMAN REGIONAL MED CTR</t>
  </si>
  <si>
    <t>Kingman Regional Medical Center</t>
  </si>
  <si>
    <t>020256</t>
  </si>
  <si>
    <t>KINGMAN REGIONAL MED CTR (020256)</t>
  </si>
  <si>
    <t>LA PAZ REGIONAL HOSPITAL</t>
  </si>
  <si>
    <t>La Paz Regional Hospital</t>
  </si>
  <si>
    <t>480046</t>
  </si>
  <si>
    <t>LA PAZ REGIONAL HOSPITAL (480046)</t>
  </si>
  <si>
    <t>LITTLE COLORADO MED CTR</t>
  </si>
  <si>
    <t>Little Colorado</t>
  </si>
  <si>
    <t>020389</t>
  </si>
  <si>
    <t>LITTLE COLORADO MED CTR (020389)</t>
  </si>
  <si>
    <t>MAYO CLINIC HOSPITAL</t>
  </si>
  <si>
    <t>Mayo</t>
  </si>
  <si>
    <t>449357</t>
  </si>
  <si>
    <t>MAYO CLINIC HOSPITAL (449357)</t>
  </si>
  <si>
    <t>MERCY GILBERT MED CENTER</t>
  </si>
  <si>
    <t>117030</t>
  </si>
  <si>
    <t>MERCY GILBERT MED CENTER (117030)</t>
  </si>
  <si>
    <t>MOUNTAIN VALLEY REG REHAB</t>
  </si>
  <si>
    <t>Ernest Health, Inc.</t>
  </si>
  <si>
    <t>154380</t>
  </si>
  <si>
    <t>MOUNTAIN VALLEY REG REHAB (154380)</t>
  </si>
  <si>
    <t>MT. GRAHAM REG MED CTR.</t>
  </si>
  <si>
    <t>Mt. Graham Regional Medical Center</t>
  </si>
  <si>
    <t>020082</t>
  </si>
  <si>
    <t>MT. GRAHAM REG MED CTR. (020082)</t>
  </si>
  <si>
    <t>NORTHERN COCHISE COMMUNITY HOSPITAL</t>
  </si>
  <si>
    <t>020058</t>
  </si>
  <si>
    <t>NORTHERN COCHISE COMMUNITY HOSPITAL (020058)</t>
  </si>
  <si>
    <t>NORTHWEST HOUGHTON</t>
  </si>
  <si>
    <t>Community Health Systems</t>
  </si>
  <si>
    <t>206779</t>
  </si>
  <si>
    <t>NORTHWEST HOUGHTON (206779)</t>
  </si>
  <si>
    <t xml:space="preserve">NORTHWEST MEDICAL CENTER </t>
  </si>
  <si>
    <t>NORTHWEST MEDICAL CENTER</t>
  </si>
  <si>
    <t>481309</t>
  </si>
  <si>
    <t>NORTHWEST MEDICAL CENTER (481309)</t>
  </si>
  <si>
    <t>NORTHWEST SAHUARITA</t>
  </si>
  <si>
    <t xml:space="preserve"> Community Health Systems </t>
  </si>
  <si>
    <t>088182</t>
  </si>
  <si>
    <t>NORTHWEST SAHUARITA (088182)</t>
  </si>
  <si>
    <t>OASIS BEHAVIORAL HEALTH HOSPITAL</t>
  </si>
  <si>
    <t>920630</t>
  </si>
  <si>
    <t>OASIS BEHAVIORAL HEALTH HOSPITAL (920630)</t>
  </si>
  <si>
    <t>ORO VALLEY HOSPITAL</t>
  </si>
  <si>
    <t>921107</t>
  </si>
  <si>
    <t>ORO VALLEY HOSPITAL (921107)</t>
  </si>
  <si>
    <t>ORO VALLEY HSP - SBHU</t>
  </si>
  <si>
    <t>898935</t>
  </si>
  <si>
    <t>ORO VALLEY HSP - SBHU (898935)</t>
  </si>
  <si>
    <t>PAGE HOSPITAL</t>
  </si>
  <si>
    <t>529919</t>
  </si>
  <si>
    <t>PAGE HOSPITAL (529919)</t>
  </si>
  <si>
    <t>PALO VERDE BEHAVIORAL HEALTH</t>
  </si>
  <si>
    <t>Universal Health Services</t>
  </si>
  <si>
    <t>946031</t>
  </si>
  <si>
    <t>PALO VERDE BEHAVIORAL HEALTH (946031)</t>
  </si>
  <si>
    <t>PAM HEALTH REHABILITATION</t>
  </si>
  <si>
    <t>Cobalt Rehabilitation Hospital</t>
  </si>
  <si>
    <t>130304</t>
  </si>
  <si>
    <t>PAM HEALTH REHABILITATION (130304)</t>
  </si>
  <si>
    <t xml:space="preserve">PHOENIX CHILDREN'S HOSPITAL </t>
  </si>
  <si>
    <t>Phoenix Children's Hospital</t>
  </si>
  <si>
    <t>CHILDRENS</t>
  </si>
  <si>
    <t>PHOENIX CHILDREN'S HOSPITAL</t>
  </si>
  <si>
    <t>706707</t>
  </si>
  <si>
    <t>PHOENIX CHILDREN'S HOSPITAL (706707)</t>
  </si>
  <si>
    <t>PHOENIX MEDICAL PSYCHIATRIC HOSPITAL</t>
  </si>
  <si>
    <t>Medical Behavioral Hospital of Phoenix LLC</t>
  </si>
  <si>
    <t>085017</t>
  </si>
  <si>
    <t>PHOENIX MEDICAL PSYCHIATRIC HOSPITAL (085017)</t>
  </si>
  <si>
    <t>PHOENIX SPECIALTY HOSPITAL</t>
  </si>
  <si>
    <t>American Advanced Management, Inc.</t>
  </si>
  <si>
    <t>LONG TERM</t>
  </si>
  <si>
    <t>181262</t>
  </si>
  <si>
    <t>PHOENIX SPECIALTY HOSPITAL (181262)</t>
  </si>
  <si>
    <t>QUAIL RUN BEHAVIORAL HEALTH</t>
  </si>
  <si>
    <t>008168</t>
  </si>
  <si>
    <t>QUAIL RUN BEHAVIORAL HEALTH (008168)</t>
  </si>
  <si>
    <t>REHAB HOSPITAL OF NORTHERN ARIZONA</t>
  </si>
  <si>
    <t>393089</t>
  </si>
  <si>
    <t>REHAB HOSPITAL OF NORTHERN ARIZONA (393089)</t>
  </si>
  <si>
    <t>REUNION REHABILITATION HOSPITAL</t>
  </si>
  <si>
    <t>Reunion Rehabilitation Hospitals</t>
  </si>
  <si>
    <t>145860</t>
  </si>
  <si>
    <t>REUNION REHABILITATION HOSPITAL (145860)</t>
  </si>
  <si>
    <t>REUNION REHABILITATION HOSPITAL OF PEORIA</t>
  </si>
  <si>
    <t>201879</t>
  </si>
  <si>
    <t>REUNION REHABILITATION HOSPITAL OF PEORIA (201879)</t>
  </si>
  <si>
    <t>SCOTTSDALE HLTHCARE-OSBN</t>
  </si>
  <si>
    <t>020652</t>
  </si>
  <si>
    <t>SCOTTSDALE HLTHCARE-OSBN (020652)</t>
  </si>
  <si>
    <t>SCOTTSDALE HLTHCARE-SHEA</t>
  </si>
  <si>
    <t>021501</t>
  </si>
  <si>
    <t>SCOTTSDALE HLTHCARE-SHEA (021501)</t>
  </si>
  <si>
    <t>SELECT SPECIALTY HOSPITAL - TUCSON EAST</t>
  </si>
  <si>
    <t>180144</t>
  </si>
  <si>
    <t>SELECT SPECIALTY HOSPITAL - TUCSON EAST (180144)</t>
  </si>
  <si>
    <t>SELECT SPECIALTY HOSPITAL- TUCSON, LLC</t>
  </si>
  <si>
    <t>219946</t>
  </si>
  <si>
    <t>SELECT SPECIALTY HOSPITAL- TUCSON, LLC (219946)</t>
  </si>
  <si>
    <t>SELECT SPECIALTY HOSP-PHX</t>
  </si>
  <si>
    <t>459835</t>
  </si>
  <si>
    <t>SELECT SPECIALTY HOSP-PHX (459835)</t>
  </si>
  <si>
    <t>SELECT SPECIALTY-PHX D/T</t>
  </si>
  <si>
    <t>707721</t>
  </si>
  <si>
    <t>SELECT SPECIALTY-PHX D/T (707721)</t>
  </si>
  <si>
    <t>SONORA BEHAVIORAL HEALTH</t>
  </si>
  <si>
    <t>172145</t>
  </si>
  <si>
    <t>SONORA BEHAVIORAL HEALTH (172145)</t>
  </si>
  <si>
    <t>ST JOSEPH'S HOSPITAL-PHX</t>
  </si>
  <si>
    <t>691974</t>
  </si>
  <si>
    <t>ST JOSEPH'S HOSPITAL-PHX (691974)</t>
  </si>
  <si>
    <t>ST JOSEPH'S HOSPITAL-TUCSON</t>
  </si>
  <si>
    <t>134003</t>
  </si>
  <si>
    <t>ST JOSEPH'S HOSPITAL-TUCSON (134003)</t>
  </si>
  <si>
    <t>ST MARY'S HOSPITAL</t>
  </si>
  <si>
    <t>134169</t>
  </si>
  <si>
    <t>ST MARY'S HOSPITAL (134169)</t>
  </si>
  <si>
    <t>ST. JOSEPH'S WESTGATE MEDICAL CENTER</t>
  </si>
  <si>
    <t>951864</t>
  </si>
  <si>
    <t>ST. JOSEPH'S WESTGATE MEDICAL CENTER (951864)</t>
  </si>
  <si>
    <t>SUMMIT HEALTHCARE REG MED</t>
  </si>
  <si>
    <t>Summit Healthcare</t>
  </si>
  <si>
    <t>020016</t>
  </si>
  <si>
    <t>SUMMIT HEALTHCARE REG MED (020016)</t>
  </si>
  <si>
    <t>237216</t>
  </si>
  <si>
    <t>SUMMIT HEALTHCARE REG MED (237216)</t>
  </si>
  <si>
    <t>THE GUIDANCE CENTER, INC.</t>
  </si>
  <si>
    <t>The Guidance Center, Inc.</t>
  </si>
  <si>
    <t>598089</t>
  </si>
  <si>
    <t>THE GUIDANCE CENTER, INC. (598089)</t>
  </si>
  <si>
    <t>TUCSON MEDICAL CENTER</t>
  </si>
  <si>
    <t>020462</t>
  </si>
  <si>
    <t>TUCSON MEDICAL CENTER (020462)</t>
  </si>
  <si>
    <t>TUCSON MEDICAL CENTER RINCON</t>
  </si>
  <si>
    <t>187347</t>
  </si>
  <si>
    <t>TUCSON MEDICAL CENTER RINCON (187347)</t>
  </si>
  <si>
    <t>VALLEY HOSPITAL</t>
  </si>
  <si>
    <t>616672</t>
  </si>
  <si>
    <t>VALLEY HOSPITAL (616672)</t>
  </si>
  <si>
    <t>VALLEY VIEW MEDICAL CTR</t>
  </si>
  <si>
    <t>104567</t>
  </si>
  <si>
    <t>VALLEY VIEW MEDICAL CTR (104567)</t>
  </si>
  <si>
    <t>VALLEYWISE HEALTH MEDICAL</t>
  </si>
  <si>
    <t>Valleywise Health</t>
  </si>
  <si>
    <t>020107</t>
  </si>
  <si>
    <t>VALLEYWISE HEALTH MEDICAL (020107)</t>
  </si>
  <si>
    <t>VERDE VALLEY MEDICAL CTR</t>
  </si>
  <si>
    <t>020438</t>
  </si>
  <si>
    <t>VERDE VALLEY MEDICAL CTR (020438)</t>
  </si>
  <si>
    <t>VIA LINDA BEHAVIORAL HOSPITAL</t>
  </si>
  <si>
    <t>155242</t>
  </si>
  <si>
    <t>VIA LINDA BEHAVIORAL HOSPITAL (155242)</t>
  </si>
  <si>
    <t>Vista Specialty Hospital of Tucson, LLC</t>
  </si>
  <si>
    <t>Cornerstone Healthcare Group</t>
  </si>
  <si>
    <t>VISTA SPECIALTY HOSPITAL OF TUCSON, LLC</t>
  </si>
  <si>
    <t>004042</t>
  </si>
  <si>
    <t>VISTA SPECIALTY HOSPITAL OF TUCSON, LLC (004042)</t>
  </si>
  <si>
    <t>WESTERN AZ REG MED CTR</t>
  </si>
  <si>
    <t>531237</t>
  </si>
  <si>
    <t>WESTERN AZ REG MED CTR (531237)</t>
  </si>
  <si>
    <t>WHITE MNTN REG MED CTR</t>
  </si>
  <si>
    <t>White Mountain Regional Medical Center</t>
  </si>
  <si>
    <t>192584</t>
  </si>
  <si>
    <t>WHITE MNTN REG MED CTR (192584)</t>
  </si>
  <si>
    <t>WICKENBURG COMMUNITY HOSP</t>
  </si>
  <si>
    <t>Wickenburg Community Hospital</t>
  </si>
  <si>
    <t>649577</t>
  </si>
  <si>
    <t>WICKENBURG COMMUNITY HOSP (649577)</t>
  </si>
  <si>
    <t>WINDHAVEN PSYCHIATRIC HOSP</t>
  </si>
  <si>
    <t>Polara Health</t>
  </si>
  <si>
    <t>366289</t>
  </si>
  <si>
    <t>WINDHAVEN PSYCHIATRIC HOSP (366289)</t>
  </si>
  <si>
    <t>YAVAPAI REG MED CENTER</t>
  </si>
  <si>
    <t>020420</t>
  </si>
  <si>
    <t>YAVAPAI REG MED CENTER (020420)</t>
  </si>
  <si>
    <t>YUMA REGIONAL MED CENTER</t>
  </si>
  <si>
    <t>Yuma Regional Medical Center</t>
  </si>
  <si>
    <t>020264</t>
  </si>
  <si>
    <t>YUMA REGIONAL MED CENTER (020264)</t>
  </si>
  <si>
    <t>YUMA REHABILITATION HOSP</t>
  </si>
  <si>
    <t>776411</t>
  </si>
  <si>
    <t>YUMA REHABILITATION HOSP (776411)</t>
  </si>
  <si>
    <t>Measure:</t>
  </si>
  <si>
    <t xml:space="preserve">National Healthcare Safety Network (NHSN) Facility-wide Inpatient Hospital-onset Clostridium difficile Infection (CDI) Outcome Measure </t>
  </si>
  <si>
    <t>Description:</t>
  </si>
  <si>
    <t>Hospital-onset CDI Laboratory-identified events (LabID events) among all inpatients in the facility, excluding well-baby nurseries and neonatal intensive care units (NICUs).</t>
  </si>
  <si>
    <t>06</t>
  </si>
  <si>
    <t>Numerator:</t>
  </si>
  <si>
    <t>The number of observed hospital-onset incident CDI LabID events among all inpatients in the facility</t>
  </si>
  <si>
    <t>Denominator:</t>
  </si>
  <si>
    <t>The number of Medicaid managed care facility admissions</t>
  </si>
  <si>
    <t>Reporting Period:</t>
  </si>
  <si>
    <t>10/01/2024 - 09/30/2025</t>
  </si>
  <si>
    <t>Reference:</t>
  </si>
  <si>
    <t>See section "AHCCCS-06: NHSN Facility-wide Inpatient Hospital-onset Clostridium difficile Infection (CDI) Outcome Measure " in the HEALTHII Quality Performance Measures Technical Guide.</t>
  </si>
  <si>
    <t>Measure Modifications:</t>
  </si>
  <si>
    <t>Denominator and numerator limited to Arizona Medicaid managed care population</t>
  </si>
  <si>
    <t>Provider Type:</t>
  </si>
  <si>
    <t>Please populate all fields in green shading</t>
  </si>
  <si>
    <t>Data Entry - Medicaid Managed Care Population Only</t>
  </si>
  <si>
    <t>See 2027 HEALTHII Technical Manual for numerator and denominator calculation requirements</t>
  </si>
  <si>
    <t>CDI Events</t>
  </si>
  <si>
    <t>Admissions</t>
  </si>
  <si>
    <t>Calculation</t>
  </si>
  <si>
    <t>Rate:</t>
  </si>
  <si>
    <r>
      <t xml:space="preserve">= [CDI Events] </t>
    </r>
    <r>
      <rPr>
        <sz val="11"/>
        <color theme="1"/>
        <rFont val="Aptos Narrow"/>
        <family val="2"/>
      </rPr>
      <t>÷</t>
    </r>
    <r>
      <rPr>
        <sz val="11"/>
        <color theme="1"/>
        <rFont val="Arial"/>
        <family val="2"/>
      </rPr>
      <t xml:space="preserve"> [Admissions]</t>
    </r>
  </si>
  <si>
    <t>Median Time from ED Arrival to ED Departure for Discharged ED Patients</t>
  </si>
  <si>
    <t>Calculates the median time from emergency department arrival to time of departure from the emergency room for patients discharged from the emergency department (ED)</t>
  </si>
  <si>
    <t>12</t>
  </si>
  <si>
    <t>Continuous Variable Statement: Time (in minutes) from ED arrival to ED departure for patients discharged from the emergency department</t>
  </si>
  <si>
    <t>Included ED Visits:</t>
  </si>
  <si>
    <t>Medicaid managed care member ED visits excluding: patients who expired in the emergency department, left against medical advice (AMA), or whose discharge was not documented or unable to be determined (UTD)</t>
  </si>
  <si>
    <r>
      <rPr>
        <b/>
        <sz val="11"/>
        <color theme="1"/>
        <rFont val="Arial"/>
        <family val="2"/>
        <scheme val="minor"/>
      </rPr>
      <t>**If calculating in Excel, use MEDIAN function to calculate the numerator value**</t>
    </r>
    <r>
      <rPr>
        <sz val="11"/>
        <color theme="1"/>
        <rFont val="Arial"/>
        <family val="2"/>
        <scheme val="minor"/>
      </rPr>
      <t xml:space="preserve"> 
See section "AHCCCS-12: Median Time from Emergency Department (ED) Arrival to ED Departure for Discharged ED Patients" in the HEALTHII Quality Performance Measures Technical Guide for additional guidance.</t>
    </r>
  </si>
  <si>
    <t>Median time calculated based on the Arizona Medicaid managed care population only</t>
  </si>
  <si>
    <t>See 2027 HEALTHII Technical Manual for calculation requirements</t>
  </si>
  <si>
    <t>Median Time (Minutes)</t>
  </si>
  <si>
    <t>This is the calculated measure, matching Median Time in white box below.</t>
  </si>
  <si>
    <t>Number of Visits</t>
  </si>
  <si>
    <t>ED Visits:</t>
  </si>
  <si>
    <t>Median Time:</t>
  </si>
  <si>
    <r>
      <t xml:space="preserve">= [Median Time (Minutes)] </t>
    </r>
    <r>
      <rPr>
        <b/>
        <sz val="11"/>
        <color rgb="FFFF0000"/>
        <rFont val="Arial"/>
        <family val="2"/>
        <scheme val="minor"/>
      </rPr>
      <t>Do not report Mean or Average.</t>
    </r>
  </si>
  <si>
    <t>Percent of Residents Experiencing One or More Falls with Major Injury (Long Stay)</t>
  </si>
  <si>
    <t>Percentage of LTCH patients who experience one or more falls with major injury during their LTCH stay</t>
  </si>
  <si>
    <t>05</t>
  </si>
  <si>
    <t xml:space="preserve">Total number of LTCH stays in the denominator with planned or unplanned Discharge assessment or Expired Record during the selected time window that experienced one or more falls that resulted in major injury: J1900C = [1] or [2]. </t>
  </si>
  <si>
    <t>The total number of LTCH stays with a planned or unplanned Discharge assessment or Expired Record (A0250 = [10, 11, 12]) in the measure target period, which do not meet the exclusion criteria.</t>
  </si>
  <si>
    <t>See section "AHCCCS-05: Percent of Residents Experiencing One or More Falls with Major Injury"  in the HEALTHII Quality Performance Measures Technical Guide.</t>
  </si>
  <si>
    <t>Falls With Major Injury</t>
  </si>
  <si>
    <t>Long Stay Patients</t>
  </si>
  <si>
    <t>Denominator</t>
  </si>
  <si>
    <r>
      <t xml:space="preserve">= [Falls With Major Injury] </t>
    </r>
    <r>
      <rPr>
        <sz val="11"/>
        <color theme="1"/>
        <rFont val="Aptos Narrow"/>
        <family val="2"/>
      </rPr>
      <t>÷</t>
    </r>
    <r>
      <rPr>
        <sz val="11"/>
        <color theme="1"/>
        <rFont val="Arial"/>
        <family val="2"/>
      </rPr>
      <t xml:space="preserve"> [Long Stay Patients]</t>
    </r>
  </si>
  <si>
    <t>Hours of Seclusion Use</t>
  </si>
  <si>
    <t>The total number of hours that all patients admitted to a hospital-based inpatient psychiatric setting were held in seclusion (Overall rate)</t>
  </si>
  <si>
    <t>04</t>
  </si>
  <si>
    <t>The total number of hours (entered in minutes) that all psychiatric inpatients were held in seclusion</t>
  </si>
  <si>
    <t>Number of Medicaid managed care member psychiatric inpatient days</t>
  </si>
  <si>
    <t>See section "AHCCCS-04: Hours of Seclusion Use " in the HEALTHII Quality Performance Measures Technical Guide.</t>
  </si>
  <si>
    <r>
      <rPr>
        <i/>
        <sz val="11"/>
        <color theme="1"/>
        <rFont val="Arial"/>
        <family val="2"/>
        <scheme val="minor"/>
      </rPr>
      <t>Minutes</t>
    </r>
    <r>
      <rPr>
        <sz val="11"/>
        <color theme="1"/>
        <rFont val="Arial"/>
        <family val="2"/>
        <scheme val="minor"/>
      </rPr>
      <t xml:space="preserve"> of Seclusion</t>
    </r>
  </si>
  <si>
    <t>Patient Days</t>
  </si>
  <si>
    <t>Hours of Seclusion:</t>
  </si>
  <si>
    <r>
      <t xml:space="preserve">= [Minutes of Seclusion] </t>
    </r>
    <r>
      <rPr>
        <sz val="11"/>
        <color theme="1"/>
        <rFont val="Aptos Narrow"/>
        <family val="2"/>
      </rPr>
      <t>÷</t>
    </r>
    <r>
      <rPr>
        <sz val="11"/>
        <color theme="1"/>
        <rFont val="Arial"/>
        <family val="2"/>
      </rPr>
      <t xml:space="preserve"> 60</t>
    </r>
  </si>
  <si>
    <r>
      <t xml:space="preserve">= ( [Hours of Seclusion] </t>
    </r>
    <r>
      <rPr>
        <sz val="11"/>
        <color theme="1"/>
        <rFont val="Aptos Narrow"/>
        <family val="2"/>
      </rPr>
      <t>×</t>
    </r>
    <r>
      <rPr>
        <sz val="11"/>
        <color theme="1"/>
        <rFont val="Arial"/>
        <family val="2"/>
      </rPr>
      <t xml:space="preserve"> [1,000] )</t>
    </r>
    <r>
      <rPr>
        <sz val="11"/>
        <color theme="1"/>
        <rFont val="Arial"/>
        <family val="2"/>
        <scheme val="minor"/>
      </rPr>
      <t xml:space="preserve"> </t>
    </r>
    <r>
      <rPr>
        <sz val="11"/>
        <color theme="1"/>
        <rFont val="Aptos Narrow"/>
        <family val="2"/>
      </rPr>
      <t>÷</t>
    </r>
    <r>
      <rPr>
        <sz val="11"/>
        <color theme="1"/>
        <rFont val="Arial"/>
        <family val="2"/>
      </rPr>
      <t xml:space="preserve"> ( [Total Patient Days] </t>
    </r>
    <r>
      <rPr>
        <sz val="11"/>
        <color theme="1"/>
        <rFont val="Aptos Narrow"/>
        <family val="2"/>
      </rPr>
      <t>×</t>
    </r>
    <r>
      <rPr>
        <sz val="11"/>
        <color theme="1"/>
        <rFont val="Arial"/>
        <family val="2"/>
      </rPr>
      <t xml:space="preserve"> [24 Hours] )</t>
    </r>
  </si>
  <si>
    <t xml:space="preserve">The percentage of IRF stays in which patients experience one or more falls with major injury during the IRF stay. </t>
  </si>
  <si>
    <t>Total number of IRF stays in the denominator during the selected time window that experienced one or more falls that resulted in major injury: J1900C = [1] or [2].</t>
  </si>
  <si>
    <t>The total number of IRF stays with a discharge date in the measure target period, which do not meet the exclusion criteria.</t>
  </si>
  <si>
    <t>KEY</t>
  </si>
  <si>
    <t>ED Rate not shown since ED_Num  is the rate</t>
  </si>
  <si>
    <t>ID</t>
  </si>
  <si>
    <t>Contact_First</t>
  </si>
  <si>
    <t>Contact_Last</t>
  </si>
  <si>
    <t>Contact_Email</t>
  </si>
  <si>
    <t>Falls_W_Injury_Num</t>
  </si>
  <si>
    <t>Long_Stays_Denom</t>
  </si>
  <si>
    <t>Falls_Rate</t>
  </si>
  <si>
    <t>HBIPS_Num</t>
  </si>
  <si>
    <t>HBIPS_Denom</t>
  </si>
  <si>
    <t>HBIPS_Hours</t>
  </si>
  <si>
    <t>HBIPS_Rate</t>
  </si>
  <si>
    <t>Falls_Num</t>
  </si>
  <si>
    <t>Falls_Denom</t>
  </si>
  <si>
    <t>CDI_Num</t>
  </si>
  <si>
    <t>CDI_Denom</t>
  </si>
  <si>
    <t>CDI_Rate</t>
  </si>
  <si>
    <t>ED_Num</t>
  </si>
  <si>
    <t>ED_Visits</t>
  </si>
  <si>
    <t>Acute_CDI_Events</t>
  </si>
  <si>
    <t>Acute_Admissions</t>
  </si>
  <si>
    <t>Acute_CDI_Rate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</si>
</sst>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_);_(* \(#,##0\);_(* &quot;-&quot;??_);_(@_)"/>
    <numFmt numFmtId="165" formatCode="0.0000"/>
    <numFmt numFmtId="166" formatCode="000000"/>
  </numFmts>
  <fonts count="29">
    <font>
      <sz val="11"/>
      <color theme="1"/>
      <name val="Arial"/>
      <family val="2"/>
      <scheme val="minor"/>
    </font>
    <font>
      <b/>
      <sz val="11"/>
      <color theme="0"/>
      <name val="Arial"/>
      <family val="2"/>
      <scheme val="minor"/>
    </font>
    <font>
      <sz val="11"/>
      <color rgb="FFFF0000"/>
      <name val="Arial"/>
      <family val="2"/>
      <scheme val="minor"/>
    </font>
    <font>
      <sz val="11"/>
      <color theme="0"/>
      <name val="Arial"/>
      <family val="2"/>
      <scheme val="minor"/>
    </font>
    <font>
      <sz val="10"/>
      <color theme="1"/>
      <name val="Times New Roman"/>
      <family val="2"/>
    </font>
    <font>
      <b/>
      <sz val="11"/>
      <color theme="1"/>
      <name val="Arial"/>
      <family val="2"/>
      <scheme val="minor"/>
    </font>
    <font>
      <u/>
      <sz val="11"/>
      <color theme="10"/>
      <name val="Arial"/>
      <family val="2"/>
      <scheme val="minor"/>
    </font>
    <font>
      <sz val="11"/>
      <color theme="1"/>
      <name val="Arial"/>
      <family val="2"/>
      <scheme val="minor"/>
    </font>
    <font>
      <sz val="11"/>
      <color theme="1"/>
      <name val="Arial"/>
      <family val="2"/>
    </font>
    <font>
      <b/>
      <sz val="11"/>
      <color theme="4"/>
      <name val="Arial"/>
      <family val="2"/>
      <scheme val="minor"/>
    </font>
    <font>
      <u/>
      <sz val="11"/>
      <color rgb="FFFF0000"/>
      <name val="Arial"/>
      <family val="2"/>
      <scheme val="minor"/>
    </font>
    <font>
      <sz val="11"/>
      <color theme="1"/>
      <name val="Aptos Narrow"/>
      <family val="2"/>
    </font>
    <font>
      <i/>
      <sz val="11"/>
      <color theme="1"/>
      <name val="Arial"/>
      <family val="2"/>
      <scheme val="minor"/>
    </font>
    <font>
      <sz val="11"/>
      <name val="Arial"/>
      <family val="2"/>
      <scheme val="minor"/>
    </font>
    <font>
      <sz val="12"/>
      <color rgb="FFFF0000"/>
      <name val="Arial"/>
      <family val="2"/>
      <scheme val="minor"/>
    </font>
    <font>
      <b/>
      <sz val="11"/>
      <name val="Arial"/>
      <family val="2"/>
      <scheme val="minor"/>
    </font>
    <font>
      <i/>
      <sz val="10"/>
      <color theme="1"/>
      <name val="Arial"/>
      <family val="2"/>
      <scheme val="minor"/>
    </font>
    <font>
      <b/>
      <sz val="11"/>
      <color rgb="FFFF0000"/>
      <name val="Arial"/>
      <family val="2"/>
      <scheme val="minor"/>
    </font>
    <font>
      <b/>
      <sz val="11"/>
      <color rgb="FF495E76"/>
      <name val="Arial"/>
      <family val="2"/>
      <scheme val="minor"/>
    </font>
    <font>
      <sz val="11"/>
      <color rgb="FF495E76"/>
      <name val="Arial"/>
      <family val="2"/>
      <scheme val="minor"/>
    </font>
    <font>
      <b/>
      <i/>
      <sz val="11"/>
      <color rgb="FF495E76"/>
      <name val="Arial"/>
      <family val="2"/>
      <scheme val="minor"/>
    </font>
    <font>
      <b/>
      <sz val="11"/>
      <color rgb="FF0078D4"/>
      <name val="Arial"/>
      <family val="2"/>
      <scheme val="minor"/>
    </font>
    <font>
      <b/>
      <u/>
      <sz val="11"/>
      <color rgb="FF0078D4"/>
      <name val="Arial"/>
      <family val="2"/>
      <scheme val="minor"/>
    </font>
    <font>
      <sz val="11"/>
      <color rgb="FF222B36"/>
      <name val="Arial"/>
      <family val="2"/>
      <scheme val="minor"/>
    </font>
    <font>
      <b/>
      <sz val="12"/>
      <color theme="1"/>
      <name val="Arial"/>
      <family val="2"/>
      <scheme val="minor"/>
    </font>
    <font>
      <b/>
      <sz val="11"/>
      <color rgb="FF222B36"/>
      <name val="Arial"/>
      <family val="2"/>
      <scheme val="minor"/>
    </font>
    <font>
      <sz val="10"/>
      <color theme="1"/>
      <name val="Arial"/>
      <family val="2"/>
      <scheme val="minor"/>
    </font>
    <font>
      <b/>
      <i/>
      <vertAlign val="superscript"/>
      <sz val="11"/>
      <color rgb="FF495E76"/>
      <name val="Arial"/>
      <family val="2"/>
      <scheme val="minor"/>
    </font>
    <font>
      <sz val="8"/>
      <color rgb="FF495E76"/>
      <name val="Arial"/>
      <family val="2"/>
      <scheme val="minor"/>
    </font>
  </fonts>
  <fills count="1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6"/>
        <bgColor indexed="64"/>
      </patternFill>
    </fill>
    <fill>
      <patternFill patternType="solid">
        <fgColor theme="8"/>
        <bgColor indexed="64"/>
      </patternFill>
    </fill>
    <fill>
      <patternFill patternType="solid">
        <fgColor theme="1" tint="0.89999084444715716"/>
        <bgColor indexed="64"/>
      </patternFill>
    </fill>
    <fill>
      <patternFill patternType="lightUp">
        <fgColor auto="1"/>
        <bgColor theme="0"/>
      </patternFill>
    </fill>
    <fill>
      <patternFill patternType="lightUp">
        <fgColor auto="1"/>
        <bgColor rgb="FFCFAFE7"/>
      </patternFill>
    </fill>
    <fill>
      <patternFill patternType="lightUp">
        <fgColor auto="1"/>
        <bgColor theme="4" tint="0.79998168889431442"/>
      </patternFill>
    </fill>
    <fill>
      <patternFill patternType="lightUp">
        <fgColor auto="1"/>
        <bgColor rgb="FFD9B28B"/>
      </patternFill>
    </fill>
    <fill>
      <patternFill patternType="lightUp">
        <fgColor auto="1"/>
        <bgColor rgb="FFFF9B9B"/>
      </patternFill>
    </fill>
    <fill>
      <patternFill patternType="lightUp">
        <fgColor auto="1"/>
        <bgColor theme="2" tint="-9.9978637043366805E-2"/>
      </patternFill>
    </fill>
    <fill>
      <patternFill patternType="lightUp">
        <fgColor auto="1"/>
        <bgColor rgb="FFFF9900"/>
      </patternFill>
    </fill>
    <fill>
      <patternFill patternType="solid">
        <fgColor rgb="FFF2F2F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43" fontId="4" fillId="0" borderId="0" applyFont="0" applyFill="0" applyBorder="0" applyAlignment="0" applyProtection="0"/>
    <xf numFmtId="0" fontId="6" fillId="0" borderId="0" applyNumberFormat="0" applyFill="0" applyBorder="0" applyAlignment="0" applyProtection="0"/>
    <xf numFmtId="43" fontId="7" fillId="0" borderId="0" applyFont="0" applyFill="0" applyBorder="0" applyAlignment="0" applyProtection="0"/>
    <xf numFmtId="9" fontId="7" fillId="0" borderId="0" applyFont="0" applyFill="0" applyBorder="0" applyAlignment="0" applyProtection="0"/>
  </cellStyleXfs>
  <cellXfs count="159">
    <xf numFmtId="0" fontId="0" fillId="0" borderId="0" xfId="0"/>
    <xf numFmtId="0" fontId="1" fillId="3" borderId="2" xfId="0" applyFont="1" applyFill="1" applyBorder="1"/>
    <xf numFmtId="0" fontId="3" fillId="3" borderId="3" xfId="0" applyFont="1" applyFill="1" applyBorder="1"/>
    <xf numFmtId="0" fontId="0" fillId="4" borderId="0" xfId="0" applyFill="1"/>
    <xf numFmtId="0" fontId="0" fillId="2" borderId="1" xfId="0" applyFill="1" applyBorder="1"/>
    <xf numFmtId="0" fontId="0" fillId="2" borderId="0" xfId="0" applyFill="1"/>
    <xf numFmtId="0" fontId="1" fillId="3" borderId="0" xfId="0" applyFont="1" applyFill="1"/>
    <xf numFmtId="0" fontId="3" fillId="3" borderId="0" xfId="0" applyFont="1" applyFill="1"/>
    <xf numFmtId="0" fontId="5" fillId="2" borderId="0" xfId="0" applyFont="1" applyFill="1" applyAlignment="1">
      <alignment horizontal="centerContinuous"/>
    </xf>
    <xf numFmtId="0" fontId="0" fillId="2" borderId="1" xfId="0" applyFill="1" applyBorder="1" applyAlignment="1">
      <alignment wrapText="1"/>
    </xf>
    <xf numFmtId="0" fontId="0" fillId="6" borderId="0" xfId="0" applyFill="1"/>
    <xf numFmtId="0" fontId="0" fillId="6" borderId="9" xfId="0" applyFill="1" applyBorder="1"/>
    <xf numFmtId="0" fontId="0" fillId="6" borderId="10" xfId="0" applyFill="1" applyBorder="1"/>
    <xf numFmtId="0" fontId="0" fillId="6" borderId="6" xfId="0" applyFill="1" applyBorder="1"/>
    <xf numFmtId="0" fontId="0" fillId="6" borderId="11" xfId="0" applyFill="1" applyBorder="1"/>
    <xf numFmtId="0" fontId="0" fillId="6" borderId="5" xfId="0" applyFill="1" applyBorder="1"/>
    <xf numFmtId="0" fontId="2" fillId="6" borderId="0" xfId="0" applyFont="1" applyFill="1"/>
    <xf numFmtId="2" fontId="0" fillId="2" borderId="1" xfId="0" applyNumberFormat="1" applyFill="1" applyBorder="1"/>
    <xf numFmtId="0" fontId="0" fillId="6" borderId="0" xfId="0" applyFill="1" applyAlignment="1">
      <alignment horizontal="left" vertical="top" wrapText="1"/>
    </xf>
    <xf numFmtId="0" fontId="13" fillId="6" borderId="0" xfId="0" applyFont="1" applyFill="1"/>
    <xf numFmtId="0" fontId="12" fillId="6" borderId="0" xfId="0" applyFont="1" applyFill="1"/>
    <xf numFmtId="0" fontId="5" fillId="6" borderId="0" xfId="0" applyFont="1" applyFill="1"/>
    <xf numFmtId="0" fontId="0" fillId="6" borderId="0" xfId="0" quotePrefix="1" applyFill="1"/>
    <xf numFmtId="0" fontId="0" fillId="2" borderId="3" xfId="0" applyFill="1" applyBorder="1"/>
    <xf numFmtId="0" fontId="5" fillId="2" borderId="2" xfId="0" applyFont="1" applyFill="1" applyBorder="1" applyAlignment="1">
      <alignment horizontal="left" vertical="center"/>
    </xf>
    <xf numFmtId="0" fontId="0" fillId="2" borderId="12" xfId="0"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4" xfId="0" applyFont="1" applyFill="1" applyBorder="1" applyAlignment="1">
      <alignment horizontal="left" vertical="center"/>
    </xf>
    <xf numFmtId="0" fontId="0" fillId="2" borderId="3" xfId="0" applyFill="1" applyBorder="1" applyAlignment="1">
      <alignment horizontal="left" vertical="center"/>
    </xf>
    <xf numFmtId="0" fontId="0" fillId="6" borderId="0" xfId="0" applyFill="1" applyAlignment="1">
      <alignment horizontal="left" vertical="center"/>
    </xf>
    <xf numFmtId="0" fontId="2" fillId="6" borderId="0" xfId="0" applyFont="1" applyFill="1" applyAlignment="1">
      <alignment horizontal="left" vertical="top"/>
    </xf>
    <xf numFmtId="0" fontId="10" fillId="6" borderId="0" xfId="2" applyFont="1" applyFill="1" applyAlignment="1">
      <alignment horizontal="left" vertical="top"/>
    </xf>
    <xf numFmtId="0" fontId="0" fillId="2" borderId="1" xfId="0" applyFill="1" applyBorder="1" applyAlignment="1">
      <alignment horizontal="left" vertical="center"/>
    </xf>
    <xf numFmtId="0" fontId="0" fillId="2" borderId="1" xfId="0" applyFill="1" applyBorder="1" applyAlignment="1">
      <alignment horizontal="left" vertical="center" wrapText="1"/>
    </xf>
    <xf numFmtId="0" fontId="0" fillId="6" borderId="0" xfId="0" applyFill="1" applyAlignment="1">
      <alignment horizontal="left" vertical="top"/>
    </xf>
    <xf numFmtId="165" fontId="0" fillId="2" borderId="1" xfId="0" applyNumberFormat="1" applyFill="1" applyBorder="1" applyAlignment="1">
      <alignment horizontal="right"/>
    </xf>
    <xf numFmtId="0" fontId="0" fillId="0" borderId="1" xfId="0" applyBorder="1"/>
    <xf numFmtId="2" fontId="0" fillId="0" borderId="1" xfId="0" applyNumberFormat="1" applyBorder="1"/>
    <xf numFmtId="10" fontId="0" fillId="0" borderId="1" xfId="0" applyNumberFormat="1" applyBorder="1"/>
    <xf numFmtId="0" fontId="5" fillId="7" borderId="1" xfId="0" applyFont="1" applyFill="1" applyBorder="1"/>
    <xf numFmtId="0" fontId="5" fillId="8" borderId="1" xfId="0" applyFont="1" applyFill="1" applyBorder="1"/>
    <xf numFmtId="0" fontId="2" fillId="5" borderId="0" xfId="0" applyFont="1" applyFill="1"/>
    <xf numFmtId="0" fontId="0" fillId="5" borderId="0" xfId="0" applyFill="1"/>
    <xf numFmtId="0" fontId="0" fillId="2" borderId="13" xfId="0" applyFill="1" applyBorder="1" applyAlignment="1">
      <alignment horizontal="left" vertical="center" wrapText="1"/>
    </xf>
    <xf numFmtId="0" fontId="2" fillId="4" borderId="0" xfId="0" applyFont="1" applyFill="1" applyAlignment="1">
      <alignment vertical="center"/>
    </xf>
    <xf numFmtId="0" fontId="0" fillId="4" borderId="0" xfId="0" applyFill="1" applyAlignment="1">
      <alignment vertical="center"/>
    </xf>
    <xf numFmtId="0" fontId="14" fillId="4" borderId="0" xfId="0" applyFont="1" applyFill="1" applyAlignment="1">
      <alignment vertical="center"/>
    </xf>
    <xf numFmtId="0" fontId="6" fillId="2" borderId="0" xfId="2" applyFill="1" applyAlignment="1">
      <alignment horizontal="left" indent="1"/>
    </xf>
    <xf numFmtId="0" fontId="2" fillId="4" borderId="0" xfId="0" applyFont="1" applyFill="1"/>
    <xf numFmtId="0" fontId="5" fillId="4" borderId="0" xfId="0" applyFont="1" applyFill="1"/>
    <xf numFmtId="0" fontId="16" fillId="6" borderId="0" xfId="0" applyFont="1" applyFill="1" applyAlignment="1">
      <alignment horizontal="left" vertical="top"/>
    </xf>
    <xf numFmtId="0" fontId="16" fillId="6" borderId="0" xfId="0" applyFont="1" applyFill="1" applyAlignment="1">
      <alignment vertical="top"/>
    </xf>
    <xf numFmtId="0" fontId="17" fillId="4" borderId="0" xfId="0" applyFont="1" applyFill="1"/>
    <xf numFmtId="0" fontId="13" fillId="0" borderId="0" xfId="0" applyFont="1"/>
    <xf numFmtId="0" fontId="15" fillId="9" borderId="1" xfId="0" applyFont="1" applyFill="1" applyBorder="1"/>
    <xf numFmtId="49" fontId="0" fillId="2" borderId="1" xfId="0" applyNumberFormat="1" applyFill="1" applyBorder="1" applyProtection="1">
      <protection locked="0"/>
    </xf>
    <xf numFmtId="49" fontId="6" fillId="2" borderId="1" xfId="2" applyNumberFormat="1" applyFill="1" applyBorder="1" applyProtection="1">
      <protection locked="0"/>
    </xf>
    <xf numFmtId="0" fontId="0" fillId="2" borderId="1" xfId="0" applyFill="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0" fillId="0" borderId="1" xfId="0" applyBorder="1" applyProtection="1">
      <protection locked="0"/>
    </xf>
    <xf numFmtId="164" fontId="0" fillId="0" borderId="1" xfId="3" applyNumberFormat="1" applyFont="1" applyFill="1" applyBorder="1" applyProtection="1">
      <protection locked="0"/>
    </xf>
    <xf numFmtId="0" fontId="6" fillId="11" borderId="1" xfId="2" applyFill="1" applyBorder="1" applyAlignment="1"/>
    <xf numFmtId="0" fontId="6" fillId="12" borderId="1" xfId="2" applyFill="1" applyBorder="1" applyAlignment="1"/>
    <xf numFmtId="0" fontId="6" fillId="13" borderId="1" xfId="2" applyFill="1" applyBorder="1" applyAlignment="1"/>
    <xf numFmtId="0" fontId="6" fillId="14" borderId="1" xfId="2" applyFill="1" applyBorder="1" applyAlignment="1"/>
    <xf numFmtId="0" fontId="6" fillId="15" borderId="1" xfId="2" applyFill="1" applyBorder="1" applyAlignment="1"/>
    <xf numFmtId="0" fontId="6" fillId="16" borderId="1" xfId="2" applyFill="1" applyBorder="1" applyAlignment="1"/>
    <xf numFmtId="0" fontId="18" fillId="2" borderId="0" xfId="0" applyFont="1" applyFill="1" applyAlignment="1">
      <alignment horizontal="left" indent="1"/>
    </xf>
    <xf numFmtId="0" fontId="19" fillId="2" borderId="0" xfId="0" applyFont="1" applyFill="1"/>
    <xf numFmtId="0" fontId="18" fillId="2" borderId="0" xfId="0" applyFont="1" applyFill="1" applyAlignment="1">
      <alignment horizontal="centerContinuous"/>
    </xf>
    <xf numFmtId="0" fontId="19" fillId="2" borderId="0" xfId="0" applyFont="1" applyFill="1" applyAlignment="1">
      <alignment horizontal="left" indent="1"/>
    </xf>
    <xf numFmtId="0" fontId="21" fillId="2" borderId="0" xfId="2" applyFont="1" applyFill="1" applyAlignment="1">
      <alignment horizontal="left" indent="1"/>
    </xf>
    <xf numFmtId="0" fontId="12" fillId="17" borderId="0" xfId="0" applyFont="1" applyFill="1"/>
    <xf numFmtId="0" fontId="0" fillId="17" borderId="0" xfId="0" applyFill="1"/>
    <xf numFmtId="0" fontId="3" fillId="2" borderId="3" xfId="0" applyFont="1" applyFill="1" applyBorder="1"/>
    <xf numFmtId="0" fontId="13" fillId="2" borderId="2" xfId="0" applyFont="1" applyFill="1" applyBorder="1"/>
    <xf numFmtId="0" fontId="0" fillId="0" borderId="2" xfId="0" applyBorder="1"/>
    <xf numFmtId="0" fontId="0" fillId="0" borderId="3" xfId="0" applyBorder="1"/>
    <xf numFmtId="0" fontId="22" fillId="10" borderId="14" xfId="2" applyFont="1" applyFill="1" applyBorder="1" applyAlignment="1" applyProtection="1">
      <alignment horizontal="left"/>
    </xf>
    <xf numFmtId="0" fontId="22" fillId="10" borderId="15" xfId="2" applyFont="1" applyFill="1" applyBorder="1" applyAlignment="1" applyProtection="1">
      <alignment horizontal="left"/>
    </xf>
    <xf numFmtId="0" fontId="2" fillId="2" borderId="2" xfId="0" applyFont="1" applyFill="1" applyBorder="1" applyAlignment="1">
      <alignment horizontal="center"/>
    </xf>
    <xf numFmtId="0" fontId="2" fillId="2" borderId="12" xfId="0" applyFont="1" applyFill="1" applyBorder="1" applyAlignment="1">
      <alignment horizontal="center"/>
    </xf>
    <xf numFmtId="0" fontId="2" fillId="2" borderId="3" xfId="0" applyFont="1" applyFill="1" applyBorder="1" applyAlignment="1">
      <alignment horizontal="center"/>
    </xf>
    <xf numFmtId="165" fontId="0" fillId="2" borderId="1" xfId="0" applyNumberFormat="1" applyFill="1" applyBorder="1"/>
    <xf numFmtId="165" fontId="0" fillId="2" borderId="1" xfId="4" applyNumberFormat="1" applyFont="1" applyFill="1" applyBorder="1" applyAlignment="1">
      <alignment horizontal="right"/>
    </xf>
    <xf numFmtId="0" fontId="13" fillId="0" borderId="0" xfId="0" applyFont="1" applyAlignment="1">
      <alignment horizontal="center"/>
    </xf>
    <xf numFmtId="0" fontId="0" fillId="2" borderId="3" xfId="0" applyFill="1" applyBorder="1" applyAlignment="1">
      <alignment horizontal="left" vertical="center" wrapText="1"/>
    </xf>
    <xf numFmtId="0" fontId="0" fillId="4" borderId="0" xfId="0" applyFill="1" applyAlignment="1">
      <alignment horizontal="centerContinuous"/>
    </xf>
    <xf numFmtId="0" fontId="0" fillId="2" borderId="20" xfId="0" applyFill="1" applyBorder="1"/>
    <xf numFmtId="0" fontId="23" fillId="2" borderId="0" xfId="0" applyFont="1" applyFill="1"/>
    <xf numFmtId="0" fontId="0" fillId="2" borderId="22" xfId="0" applyFill="1" applyBorder="1"/>
    <xf numFmtId="0" fontId="0" fillId="2" borderId="23" xfId="0" applyFill="1" applyBorder="1"/>
    <xf numFmtId="0" fontId="13" fillId="2" borderId="0" xfId="0" applyFont="1" applyFill="1"/>
    <xf numFmtId="0" fontId="13" fillId="2" borderId="0" xfId="2" applyFont="1" applyFill="1" applyBorder="1"/>
    <xf numFmtId="0" fontId="7" fillId="2" borderId="0" xfId="0" applyFont="1" applyFill="1"/>
    <xf numFmtId="0" fontId="26" fillId="0" borderId="0" xfId="0" applyFont="1" applyAlignment="1">
      <alignment vertical="center"/>
    </xf>
    <xf numFmtId="0" fontId="0" fillId="4" borderId="0" xfId="0" applyFill="1" applyAlignment="1">
      <alignment horizontal="left" indent="1"/>
    </xf>
    <xf numFmtId="0" fontId="23" fillId="2" borderId="19" xfId="0" applyFont="1" applyFill="1" applyBorder="1" applyAlignment="1">
      <alignment horizontal="left" indent="1"/>
    </xf>
    <xf numFmtId="0" fontId="25" fillId="2" borderId="19" xfId="0" applyFont="1" applyFill="1" applyBorder="1" applyAlignment="1">
      <alignment horizontal="left" indent="1"/>
    </xf>
    <xf numFmtId="0" fontId="0" fillId="2" borderId="19" xfId="0" applyFill="1" applyBorder="1" applyAlignment="1">
      <alignment horizontal="left" indent="1"/>
    </xf>
    <xf numFmtId="0" fontId="5" fillId="2" borderId="19" xfId="0" applyFont="1" applyFill="1" applyBorder="1" applyAlignment="1">
      <alignment horizontal="left" indent="1"/>
    </xf>
    <xf numFmtId="0" fontId="23" fillId="2" borderId="21" xfId="0" applyFont="1" applyFill="1" applyBorder="1" applyAlignment="1">
      <alignment horizontal="left" indent="1"/>
    </xf>
    <xf numFmtId="0" fontId="23" fillId="4" borderId="0" xfId="0" applyFont="1" applyFill="1" applyAlignment="1">
      <alignment horizontal="left" indent="1"/>
    </xf>
    <xf numFmtId="0" fontId="24" fillId="6" borderId="16" xfId="0" applyFont="1" applyFill="1" applyBorder="1" applyAlignment="1">
      <alignment horizontal="centerContinuous" vertical="center"/>
    </xf>
    <xf numFmtId="0" fontId="0" fillId="6" borderId="17" xfId="0" applyFill="1" applyBorder="1" applyAlignment="1">
      <alignment horizontal="centerContinuous"/>
    </xf>
    <xf numFmtId="0" fontId="0" fillId="6" borderId="18" xfId="0" applyFill="1" applyBorder="1" applyAlignment="1">
      <alignment horizontal="centerContinuous"/>
    </xf>
    <xf numFmtId="0" fontId="24" fillId="6" borderId="19" xfId="0" applyFont="1" applyFill="1" applyBorder="1" applyAlignment="1">
      <alignment horizontal="centerContinuous" vertical="center"/>
    </xf>
    <xf numFmtId="0" fontId="0" fillId="6" borderId="0" xfId="0" applyFill="1" applyAlignment="1">
      <alignment horizontal="centerContinuous"/>
    </xf>
    <xf numFmtId="0" fontId="0" fillId="6" borderId="20" xfId="0" applyFill="1" applyBorder="1" applyAlignment="1">
      <alignment horizontal="centerContinuous"/>
    </xf>
    <xf numFmtId="0" fontId="24" fillId="6" borderId="21" xfId="0" applyFont="1" applyFill="1" applyBorder="1" applyAlignment="1">
      <alignment horizontal="centerContinuous" vertical="center"/>
    </xf>
    <xf numFmtId="0" fontId="0" fillId="6" borderId="22" xfId="0" applyFill="1" applyBorder="1" applyAlignment="1">
      <alignment horizontal="centerContinuous"/>
    </xf>
    <xf numFmtId="0" fontId="0" fillId="6" borderId="23" xfId="0" applyFill="1" applyBorder="1" applyAlignment="1">
      <alignment horizontal="centerContinuous"/>
    </xf>
    <xf numFmtId="0" fontId="0" fillId="0" borderId="1" xfId="0" applyBorder="1" applyAlignment="1" applyProtection="1">
      <alignment horizontal="left" vertical="center"/>
      <protection locked="0"/>
    </xf>
    <xf numFmtId="0" fontId="0" fillId="0" borderId="1" xfId="0" applyBorder="1" applyAlignment="1" applyProtection="1">
      <alignment horizontal="center" vertical="center"/>
      <protection locked="0"/>
    </xf>
    <xf numFmtId="0" fontId="28" fillId="2" borderId="0" xfId="0" applyFont="1" applyFill="1" applyAlignment="1">
      <alignment horizontal="left" indent="1"/>
    </xf>
    <xf numFmtId="0" fontId="15" fillId="9" borderId="9" xfId="0" applyFont="1" applyFill="1" applyBorder="1"/>
    <xf numFmtId="0" fontId="0" fillId="2" borderId="1" xfId="0" applyFill="1" applyBorder="1" applyProtection="1">
      <protection hidden="1"/>
    </xf>
    <xf numFmtId="49" fontId="0" fillId="0" borderId="1" xfId="0" applyNumberFormat="1" applyBorder="1"/>
    <xf numFmtId="166" fontId="0" fillId="0" borderId="0" xfId="0" applyNumberFormat="1" applyAlignment="1">
      <alignment horizontal="left"/>
    </xf>
    <xf numFmtId="0" fontId="6" fillId="2" borderId="0" xfId="2" applyFill="1" applyAlignment="1">
      <alignment horizontal="left"/>
    </xf>
    <xf numFmtId="0" fontId="9" fillId="4" borderId="7" xfId="0" applyFont="1" applyFill="1" applyBorder="1" applyAlignment="1">
      <alignment horizontal="left" indent="2"/>
    </xf>
    <xf numFmtId="0" fontId="9" fillId="4" borderId="8" xfId="0" applyFont="1" applyFill="1" applyBorder="1" applyAlignment="1">
      <alignment horizontal="left" indent="2"/>
    </xf>
    <xf numFmtId="0" fontId="9" fillId="4" borderId="4" xfId="0" applyFont="1" applyFill="1" applyBorder="1" applyAlignment="1">
      <alignment horizontal="left" indent="2"/>
    </xf>
    <xf numFmtId="49" fontId="0" fillId="2" borderId="1" xfId="0" applyNumberFormat="1" applyFill="1" applyBorder="1" applyAlignment="1">
      <alignment horizontal="left" vertical="center"/>
    </xf>
    <xf numFmtId="0" fontId="0" fillId="0" borderId="2" xfId="0" applyBorder="1" applyAlignment="1">
      <alignment wrapText="1"/>
    </xf>
    <xf numFmtId="0" fontId="0" fillId="0" borderId="12" xfId="0" applyBorder="1" applyAlignment="1">
      <alignment wrapText="1"/>
    </xf>
    <xf numFmtId="0" fontId="0" fillId="0" borderId="3" xfId="0" applyBorder="1" applyAlignment="1">
      <alignment wrapText="1"/>
    </xf>
    <xf numFmtId="0" fontId="13" fillId="2" borderId="1" xfId="0" applyFont="1" applyFill="1" applyBorder="1" applyAlignment="1">
      <alignment horizontal="left" vertical="center"/>
    </xf>
    <xf numFmtId="0" fontId="0" fillId="2" borderId="1" xfId="0" applyFill="1" applyBorder="1" applyAlignment="1">
      <alignment horizontal="left" vertical="center"/>
    </xf>
    <xf numFmtId="0" fontId="5" fillId="2" borderId="2" xfId="0" applyFont="1" applyFill="1" applyBorder="1" applyAlignment="1">
      <alignment horizontal="left" vertical="center"/>
    </xf>
    <xf numFmtId="0" fontId="5" fillId="2" borderId="12" xfId="0" applyFont="1" applyFill="1" applyBorder="1" applyAlignment="1">
      <alignment horizontal="left" vertical="center"/>
    </xf>
    <xf numFmtId="0" fontId="5" fillId="2" borderId="3" xfId="0" applyFont="1" applyFill="1" applyBorder="1" applyAlignment="1">
      <alignment horizontal="left" vertical="center"/>
    </xf>
    <xf numFmtId="0" fontId="0" fillId="2" borderId="2" xfId="0" applyFill="1" applyBorder="1" applyAlignment="1">
      <alignment horizontal="left" vertical="center"/>
    </xf>
    <xf numFmtId="0" fontId="0" fillId="2" borderId="12" xfId="0" applyFill="1" applyBorder="1" applyAlignment="1">
      <alignment horizontal="left" vertical="center"/>
    </xf>
    <xf numFmtId="0" fontId="0" fillId="2" borderId="3" xfId="0" applyFill="1" applyBorder="1" applyAlignment="1">
      <alignment horizontal="left" vertical="center"/>
    </xf>
    <xf numFmtId="0" fontId="2" fillId="6" borderId="11" xfId="0" applyFont="1" applyFill="1" applyBorder="1" applyAlignment="1" applyProtection="1">
      <alignment horizontal="center"/>
      <protection hidden="1"/>
    </xf>
    <xf numFmtId="0" fontId="0" fillId="2" borderId="1" xfId="0" applyFill="1" applyBorder="1" applyAlignment="1">
      <alignment horizontal="left" vertical="center" wrapText="1"/>
    </xf>
    <xf numFmtId="49" fontId="0" fillId="2" borderId="2" xfId="0" applyNumberFormat="1" applyFill="1" applyBorder="1" applyAlignment="1">
      <alignment horizontal="left" vertical="center" wrapText="1"/>
    </xf>
    <xf numFmtId="49" fontId="0" fillId="2" borderId="12" xfId="0" applyNumberFormat="1" applyFill="1" applyBorder="1" applyAlignment="1">
      <alignment horizontal="left" vertical="center" wrapText="1"/>
    </xf>
    <xf numFmtId="49" fontId="0" fillId="2" borderId="3" xfId="0" applyNumberFormat="1" applyFill="1" applyBorder="1" applyAlignment="1">
      <alignment horizontal="left" vertical="center" wrapText="1"/>
    </xf>
    <xf numFmtId="0" fontId="0" fillId="2" borderId="2" xfId="0" applyFill="1" applyBorder="1" applyAlignment="1">
      <alignment vertical="center"/>
    </xf>
    <xf numFmtId="0" fontId="0" fillId="2" borderId="12" xfId="0" applyFill="1" applyBorder="1" applyAlignment="1">
      <alignment vertical="center"/>
    </xf>
    <xf numFmtId="0" fontId="0" fillId="2" borderId="3" xfId="0" applyFill="1" applyBorder="1" applyAlignment="1">
      <alignment vertical="center"/>
    </xf>
    <xf numFmtId="49" fontId="0" fillId="2" borderId="2" xfId="0" applyNumberFormat="1" applyFill="1" applyBorder="1" applyAlignment="1">
      <alignment vertical="center"/>
    </xf>
    <xf numFmtId="49" fontId="0" fillId="2" borderId="12" xfId="0" applyNumberFormat="1" applyFill="1" applyBorder="1" applyAlignment="1">
      <alignment vertical="center"/>
    </xf>
    <xf numFmtId="49" fontId="0" fillId="2" borderId="3" xfId="0" applyNumberFormat="1" applyFill="1" applyBorder="1" applyAlignment="1">
      <alignment vertical="center"/>
    </xf>
    <xf numFmtId="49" fontId="0" fillId="2" borderId="2" xfId="0" applyNumberFormat="1" applyFill="1" applyBorder="1" applyAlignment="1">
      <alignment vertical="center" wrapText="1"/>
    </xf>
    <xf numFmtId="49" fontId="0" fillId="2" borderId="12" xfId="0" applyNumberFormat="1" applyFill="1" applyBorder="1" applyAlignment="1">
      <alignment vertical="center" wrapText="1"/>
    </xf>
    <xf numFmtId="49" fontId="0" fillId="2" borderId="3" xfId="0" applyNumberFormat="1" applyFill="1" applyBorder="1" applyAlignment="1">
      <alignment vertical="center" wrapText="1"/>
    </xf>
    <xf numFmtId="49" fontId="0" fillId="2" borderId="2" xfId="0" applyNumberFormat="1" applyFill="1" applyBorder="1" applyAlignment="1">
      <alignment vertical="top" wrapText="1"/>
    </xf>
    <xf numFmtId="49" fontId="0" fillId="2" borderId="12" xfId="0" applyNumberFormat="1" applyFill="1" applyBorder="1" applyAlignment="1">
      <alignment vertical="top" wrapText="1"/>
    </xf>
    <xf numFmtId="49" fontId="0" fillId="2" borderId="3" xfId="0" applyNumberFormat="1" applyFill="1" applyBorder="1" applyAlignment="1">
      <alignment vertical="top" wrapText="1"/>
    </xf>
    <xf numFmtId="0" fontId="0" fillId="2" borderId="2" xfId="0" applyFill="1" applyBorder="1" applyAlignment="1">
      <alignment vertical="center" wrapText="1"/>
    </xf>
    <xf numFmtId="0" fontId="0" fillId="2" borderId="12" xfId="0" applyFill="1" applyBorder="1" applyAlignment="1">
      <alignment vertical="center" wrapText="1"/>
    </xf>
    <xf numFmtId="0" fontId="0" fillId="2" borderId="3" xfId="0" applyFill="1" applyBorder="1" applyAlignment="1">
      <alignment vertical="center" wrapText="1"/>
    </xf>
    <xf numFmtId="49" fontId="0" fillId="2" borderId="2" xfId="0" applyNumberFormat="1" applyFill="1" applyBorder="1" applyAlignment="1">
      <alignment horizontal="left" vertical="center"/>
    </xf>
    <xf numFmtId="49" fontId="0" fillId="2" borderId="12" xfId="0" applyNumberFormat="1" applyFill="1" applyBorder="1" applyAlignment="1">
      <alignment horizontal="left" vertical="center"/>
    </xf>
    <xf numFmtId="49" fontId="0" fillId="2" borderId="3" xfId="0" applyNumberFormat="1" applyFill="1" applyBorder="1" applyAlignment="1">
      <alignment horizontal="left" vertical="center"/>
    </xf>
    <xf numFmtId="0" fontId="0" fillId="0" borderId="0" xfId="0" applyAlignment="1"/>
  </cellXfs>
  <cellStyles count="5">
    <cellStyle name="Comma" xfId="3" builtinId="3"/>
    <cellStyle name="Comma 2" xfId="1" xr:uid="{69EAD14B-AFBF-4DB5-9885-AFEEB64EB42D}"/>
    <cellStyle name="Hyperlink" xfId="2" builtinId="8"/>
    <cellStyle name="Normal" xfId="0" builtinId="0"/>
    <cellStyle name="Percent" xfId="4" builtinId="5"/>
  </cellStyles>
  <dxfs count="48">
    <dxf>
      <numFmt numFmtId="167" formatCode=";;;"/>
      <fill>
        <patternFill patternType="lightUp">
          <bgColor theme="0"/>
        </patternFill>
      </fill>
      <border>
        <left/>
        <right/>
        <top/>
        <bottom/>
        <vertical/>
        <horizontal/>
      </border>
    </dxf>
    <dxf>
      <fill>
        <patternFill>
          <bgColor theme="7" tint="0.79998168889431442"/>
        </patternFill>
      </fill>
    </dxf>
    <dxf>
      <fill>
        <patternFill>
          <bgColor theme="7" tint="0.79998168889431442"/>
        </patternFill>
      </fill>
    </dxf>
    <dxf>
      <font>
        <b/>
        <i val="0"/>
        <color theme="0"/>
      </font>
      <fill>
        <patternFill>
          <bgColor theme="1"/>
        </patternFill>
      </fill>
    </dxf>
    <dxf>
      <numFmt numFmtId="167" formatCode=";;;"/>
      <fill>
        <patternFill patternType="lightUp">
          <bgColor theme="0"/>
        </patternFill>
      </fill>
      <border>
        <left/>
        <right/>
        <top/>
        <bottom/>
        <vertical/>
        <horizontal/>
      </border>
    </dxf>
    <dxf>
      <fill>
        <patternFill>
          <bgColor theme="7" tint="0.79998168889431442"/>
        </patternFill>
      </fill>
    </dxf>
    <dxf>
      <fill>
        <patternFill>
          <bgColor theme="7" tint="0.79998168889431442"/>
        </patternFill>
      </fill>
    </dxf>
    <dxf>
      <font>
        <b/>
        <i val="0"/>
        <color theme="0"/>
      </font>
      <fill>
        <patternFill>
          <bgColor theme="1"/>
        </patternFill>
      </fill>
    </dxf>
    <dxf>
      <numFmt numFmtId="167" formatCode=";;;"/>
      <fill>
        <patternFill patternType="lightUp">
          <bgColor theme="0"/>
        </patternFill>
      </fill>
      <border>
        <left/>
        <right/>
        <top/>
        <bottom/>
        <vertical/>
        <horizontal/>
      </border>
    </dxf>
    <dxf>
      <fill>
        <patternFill>
          <bgColor theme="7" tint="0.79998168889431442"/>
        </patternFill>
      </fill>
    </dxf>
    <dxf>
      <fill>
        <patternFill>
          <bgColor theme="7" tint="0.79998168889431442"/>
        </patternFill>
      </fill>
    </dxf>
    <dxf>
      <font>
        <b/>
        <i val="0"/>
        <color theme="0"/>
      </font>
      <fill>
        <patternFill>
          <bgColor theme="1"/>
        </patternFill>
      </fill>
    </dxf>
    <dxf>
      <numFmt numFmtId="167" formatCode=";;;"/>
      <fill>
        <patternFill patternType="lightUp">
          <bgColor theme="0"/>
        </patternFill>
      </fill>
      <border>
        <left/>
        <right/>
        <top/>
        <bottom/>
        <vertical/>
        <horizontal/>
      </border>
    </dxf>
    <dxf>
      <fill>
        <patternFill>
          <bgColor theme="7" tint="0.79998168889431442"/>
        </patternFill>
      </fill>
    </dxf>
    <dxf>
      <fill>
        <patternFill>
          <bgColor theme="7" tint="0.79998168889431442"/>
        </patternFill>
      </fill>
    </dxf>
    <dxf>
      <font>
        <b/>
        <i val="0"/>
        <color theme="0"/>
      </font>
      <fill>
        <patternFill>
          <bgColor theme="1"/>
        </patternFill>
      </fill>
    </dxf>
    <dxf>
      <font>
        <strike val="0"/>
      </font>
      <numFmt numFmtId="167" formatCode=";;;"/>
      <fill>
        <patternFill patternType="lightUp">
          <bgColor theme="0"/>
        </patternFill>
      </fill>
      <border>
        <left/>
        <right/>
        <top/>
        <bottom/>
      </border>
    </dxf>
    <dxf>
      <fill>
        <patternFill>
          <bgColor theme="7" tint="0.79998168889431442"/>
        </patternFill>
      </fill>
    </dxf>
    <dxf>
      <fill>
        <patternFill>
          <bgColor theme="7" tint="0.79998168889431442"/>
        </patternFill>
      </fill>
    </dxf>
    <dxf>
      <font>
        <b/>
        <i val="0"/>
        <color theme="0"/>
      </font>
      <fill>
        <patternFill>
          <bgColor theme="1"/>
        </patternFill>
      </fill>
    </dxf>
    <dxf>
      <numFmt numFmtId="167" formatCode=";;;"/>
      <fill>
        <patternFill patternType="lightUp">
          <fgColor auto="1"/>
          <bgColor theme="0"/>
        </patternFill>
      </fill>
      <border>
        <left/>
        <right/>
        <top/>
        <bottom/>
      </border>
    </dxf>
    <dxf>
      <fill>
        <patternFill>
          <bgColor theme="7" tint="0.79998168889431442"/>
        </patternFill>
      </fill>
    </dxf>
    <dxf>
      <fill>
        <patternFill>
          <bgColor theme="7" tint="0.79998168889431442"/>
        </patternFill>
      </fill>
    </dxf>
    <dxf>
      <font>
        <b/>
        <i val="0"/>
        <color theme="0"/>
      </font>
      <fill>
        <patternFill>
          <bgColor theme="1"/>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patternType="solid">
          <bgColor theme="0"/>
        </patternFill>
      </fill>
    </dxf>
    <dxf>
      <fill>
        <patternFill>
          <fgColor auto="1"/>
          <bgColor theme="4" tint="0.79998168889431442"/>
        </patternFill>
      </fill>
    </dxf>
    <dxf>
      <fill>
        <patternFill>
          <bgColor theme="8"/>
        </patternFill>
      </fill>
    </dxf>
    <dxf>
      <fill>
        <patternFill>
          <bgColor rgb="FFDCDCDC"/>
        </patternFill>
      </fill>
    </dxf>
    <dxf>
      <fill>
        <patternFill>
          <bgColor rgb="FFD9B28B"/>
        </patternFill>
      </fill>
    </dxf>
    <dxf>
      <fill>
        <patternFill>
          <bgColor rgb="FFFF9B9B"/>
        </patternFill>
      </fill>
    </dxf>
    <dxf>
      <fill>
        <patternFill>
          <bgColor rgb="FFCFAFD5"/>
        </patternFill>
      </fill>
    </dxf>
    <dxf>
      <fill>
        <patternFill>
          <bgColor theme="7" tint="0.79998168889431442"/>
        </patternFill>
      </fill>
    </dxf>
    <dxf>
      <fill>
        <patternFill>
          <bgColor theme="7" tint="0.79998168889431442"/>
        </patternFill>
      </fill>
    </dxf>
    <dxf>
      <fill>
        <patternFill patternType="solid"/>
      </fill>
    </dxf>
    <dxf>
      <fill>
        <patternFill patternType="solid"/>
      </fill>
    </dxf>
    <dxf>
      <fill>
        <patternFill patternType="solid"/>
      </fill>
    </dxf>
    <dxf>
      <fill>
        <patternFill patternType="solid"/>
      </fill>
    </dxf>
    <dxf>
      <fill>
        <patternFill patternType="solid"/>
      </fill>
    </dxf>
    <dxf>
      <fill>
        <patternFill patternType="solid"/>
      </fill>
    </dxf>
    <dxf>
      <fill>
        <patternFill patternType="none">
          <bgColor auto="1"/>
        </patternFill>
      </fill>
    </dxf>
    <dxf>
      <font>
        <b/>
        <i val="0"/>
        <color theme="0"/>
      </font>
      <fill>
        <patternFill>
          <bgColor theme="7" tint="-0.24994659260841701"/>
        </patternFill>
      </fill>
    </dxf>
    <dxf>
      <font>
        <color auto="1"/>
      </font>
      <fill>
        <patternFill>
          <fgColor rgb="FFE3F2DF"/>
          <bgColor theme="7" tint="0.79998168889431442"/>
        </patternFill>
      </fill>
    </dxf>
    <dxf>
      <fill>
        <patternFill>
          <bgColor theme="7" tint="0.79998168889431442"/>
        </patternFill>
      </fill>
    </dxf>
  </dxfs>
  <tableStyles count="0" defaultTableStyle="TableStyleMedium2" defaultPivotStyle="PivotStyleLight16"/>
  <colors>
    <mruColors>
      <color rgb="FFE3F2DF"/>
      <color rgb="FF0078D4"/>
      <color rgb="FFF2F2F2"/>
      <color rgb="FFDCDCDC"/>
      <color rgb="FF495E76"/>
      <color rgb="FF7030A0"/>
      <color rgb="FFCFAFE7"/>
      <color rgb="FFFF9900"/>
      <color rgb="FFD9B28B"/>
      <color rgb="FFFF9B9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123825</xdr:rowOff>
    </xdr:from>
    <xdr:to>
      <xdr:col>10</xdr:col>
      <xdr:colOff>200025</xdr:colOff>
      <xdr:row>33</xdr:row>
      <xdr:rowOff>85397</xdr:rowOff>
    </xdr:to>
    <xdr:sp macro="" textlink="">
      <xdr:nvSpPr>
        <xdr:cNvPr id="3" name="TextBox 2">
          <a:extLst>
            <a:ext uri="{FF2B5EF4-FFF2-40B4-BE49-F238E27FC236}">
              <a16:creationId xmlns:a16="http://schemas.microsoft.com/office/drawing/2014/main" id="{7D58A71F-005C-6D57-30CE-142D25CFF070}"/>
            </a:ext>
          </a:extLst>
        </xdr:cNvPr>
        <xdr:cNvSpPr txBox="1"/>
      </xdr:nvSpPr>
      <xdr:spPr>
        <a:xfrm>
          <a:off x="133350" y="123825"/>
          <a:ext cx="6898399" cy="6031296"/>
        </a:xfrm>
        <a:prstGeom prst="rect">
          <a:avLst/>
        </a:prstGeom>
        <a:solidFill>
          <a:schemeClr val="bg1"/>
        </a:solidFill>
        <a:ln>
          <a:solidFill>
            <a:schemeClr val="bg2">
              <a:lumMod val="75000"/>
            </a:schemeClr>
          </a:solidFill>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200" b="1" i="0">
              <a:solidFill>
                <a:schemeClr val="accent1"/>
              </a:solidFill>
            </a:rPr>
            <a:t>Limitations</a:t>
          </a:r>
        </a:p>
        <a:p>
          <a:endParaRPr lang="en-US" sz="1100" i="0"/>
        </a:p>
        <a:p>
          <a:r>
            <a:rPr lang="en-US" sz="1100" i="0"/>
            <a:t>The information contained in this document is prepared solely for Arizona Health Care Cost Containment System (AHCCCS). Users</a:t>
          </a:r>
          <a:r>
            <a:rPr lang="en-US" sz="1100" i="0" baseline="0"/>
            <a:t> </a:t>
          </a:r>
          <a:r>
            <a:rPr lang="en-US" sz="1100" i="0"/>
            <a:t>of the information in this document must possess a certain level of expertise in hospital quality measurement that will allow appropriate use of the information presented. The information used in this tool</a:t>
          </a:r>
          <a:r>
            <a:rPr lang="en-US" sz="1100" i="0" baseline="0"/>
            <a:t> must be used in concert with the  HEALTHII Quality Performance Measures Technical Guide and should not be used without consultation of that document.</a:t>
          </a:r>
          <a:endParaRPr lang="en-US" sz="1100" i="0"/>
        </a:p>
        <a:p>
          <a:endParaRPr lang="en-US" sz="1100" i="0"/>
        </a:p>
        <a:p>
          <a:r>
            <a:rPr lang="en-US"/>
            <a:t>The intent of this</a:t>
          </a:r>
          <a:r>
            <a:rPr lang="en-US" baseline="0"/>
            <a:t> tool is to discuss the instructions, hospital provider list, and  data entry process for Medicaid providers participating in the HEALTHII program.</a:t>
          </a:r>
        </a:p>
        <a:p>
          <a:endParaRPr lang="en-US"/>
        </a:p>
        <a:p>
          <a:r>
            <a:rPr lang="en-US"/>
            <a:t>The structure of this workbook allows the user to make certain inputs based on specific instructions. Milliman makes no guarantee with regard to the performance or accuracy of this workbook once modified or altered from the form in which it is originally provided by Milliman.</a:t>
          </a:r>
        </a:p>
        <a:p>
          <a:r>
            <a:rPr lang="en-US" sz="1100" i="0"/>
            <a:t> </a:t>
          </a:r>
        </a:p>
        <a:p>
          <a:r>
            <a:rPr lang="en-US" sz="1100" i="0"/>
            <a:t>The information in this document has relied on AHCCCS and publicly available information. Mill</a:t>
          </a:r>
          <a:r>
            <a:rPr lang="en-US" sz="1100" i="0" baseline="0"/>
            <a:t>iman has </a:t>
          </a:r>
          <a:r>
            <a:rPr lang="en-US" sz="1100" i="0"/>
            <a:t>not audited or verified data and other information. If the information in these sources is inaccurate or incomplete, </a:t>
          </a:r>
          <a:r>
            <a:rPr lang="en-US" sz="1100" i="0">
              <a:solidFill>
                <a:sysClr val="windowText" lastClr="000000"/>
              </a:solidFill>
            </a:rPr>
            <a:t>the information in this document may likewise be inaccurate or incomplete.</a:t>
          </a:r>
        </a:p>
        <a:p>
          <a:r>
            <a:rPr lang="en-US" sz="1100" i="0">
              <a:solidFill>
                <a:sysClr val="windowText" lastClr="000000"/>
              </a:solidFill>
            </a:rPr>
            <a:t> </a:t>
          </a:r>
        </a:p>
        <a:p>
          <a:r>
            <a:rPr lang="en-US" sz="1100" i="0">
              <a:solidFill>
                <a:sysClr val="windowText" lastClr="000000"/>
              </a:solidFill>
            </a:rPr>
            <a:t>Milliman’s work may not be provided to third parties without Milliman’s prior written consent. Milliman does not intend to benefit any third-party recipient of its work product, even if Milliman consents to the release of its work product to such a third-party. To the extent that the information contained in this document is provided to any approved third parties, the document should be distributed in its entirety.</a:t>
          </a:r>
        </a:p>
        <a:p>
          <a:r>
            <a:rPr lang="en-US" sz="1100" i="0">
              <a:solidFill>
                <a:sysClr val="windowText" lastClr="000000"/>
              </a:solidFill>
            </a:rPr>
            <a:t> </a:t>
          </a:r>
        </a:p>
        <a:p>
          <a:r>
            <a:rPr lang="en-US" sz="1100" i="0">
              <a:solidFill>
                <a:sysClr val="windowText" lastClr="000000"/>
              </a:solidFill>
            </a:rPr>
            <a:t>Milliman makes no representations or warranties regarding the contents of this correspondence to third parties. Likewise, third parties are instructed to place no reliance upon this correspondence prepared for AHCCCS by Milliman that would result in the creation of any duty or liability under any theory of law by Milliman or its employees to third parties.</a:t>
          </a:r>
          <a:br>
            <a:rPr lang="en-US" sz="1100" i="0">
              <a:solidFill>
                <a:sysClr val="windowText" lastClr="000000"/>
              </a:solidFill>
            </a:rPr>
          </a:br>
          <a:br>
            <a:rPr lang="en-US" sz="1100" i="0">
              <a:solidFill>
                <a:sysClr val="windowText" lastClr="000000"/>
              </a:solidFill>
            </a:rPr>
          </a:br>
          <a:r>
            <a:rPr lang="en-US" sz="1100" i="0">
              <a:solidFill>
                <a:sysClr val="windowText" lastClr="000000"/>
              </a:solidFill>
            </a:rPr>
            <a:t>This data submission template is designed to collect numerator and </a:t>
          </a:r>
          <a:r>
            <a:rPr lang="en-US" sz="1100" i="0">
              <a:solidFill>
                <a:schemeClr val="dk1"/>
              </a:solidFill>
              <a:effectLst/>
              <a:latin typeface="+mn-lt"/>
              <a:ea typeface="+mn-ea"/>
              <a:cs typeface="+mn-cs"/>
            </a:rPr>
            <a:t>denominator </a:t>
          </a:r>
          <a:r>
            <a:rPr lang="en-US" sz="1100" i="0">
              <a:solidFill>
                <a:sysClr val="windowText" lastClr="000000"/>
              </a:solidFill>
            </a:rPr>
            <a:t> measure data for the AHCCCS program. All</a:t>
          </a:r>
          <a:r>
            <a:rPr lang="en-US" sz="1100" i="0" baseline="0">
              <a:solidFill>
                <a:sysClr val="windowText" lastClr="000000"/>
              </a:solidFill>
            </a:rPr>
            <a:t> calculations are informational and should not be relied upon for decision making or final measure results.  </a:t>
          </a:r>
        </a:p>
        <a:p>
          <a:endParaRPr lang="en-US" sz="1100" i="0" baseline="0">
            <a:solidFill>
              <a:sysClr val="windowText" lastClr="000000"/>
            </a:solidFill>
          </a:endParaRPr>
        </a:p>
        <a:p>
          <a:r>
            <a:rPr lang="en-US" sz="1100" b="1" i="0" baseline="0">
              <a:solidFill>
                <a:sysClr val="windowText" lastClr="000000"/>
              </a:solidFill>
            </a:rPr>
            <a:t>This data submission template does not request Protected Health Information (PHI) or Personally Identifiable Information (PII) and no PHI or PII should be included in this template</a:t>
          </a:r>
          <a:r>
            <a:rPr lang="en-US" sz="1100" i="0" baseline="0">
              <a:solidFill>
                <a:sysClr val="windowText" lastClr="000000"/>
              </a:solidFill>
            </a:rPr>
            <a:t>.</a:t>
          </a:r>
          <a:endParaRPr lang="en-US" sz="1100" i="0">
            <a:solidFill>
              <a:sysClr val="windowText" lastClr="000000"/>
            </a:solidFill>
          </a:endParaRP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Milliman">
  <a:themeElements>
    <a:clrScheme name="Milliman Test">
      <a:dk1>
        <a:srgbClr val="222B36"/>
      </a:dk1>
      <a:lt1>
        <a:srgbClr val="FFFFFF"/>
      </a:lt1>
      <a:dk2>
        <a:srgbClr val="222B36"/>
      </a:dk2>
      <a:lt2>
        <a:srgbClr val="F4F4F4"/>
      </a:lt2>
      <a:accent1>
        <a:srgbClr val="0078D4"/>
      </a:accent1>
      <a:accent2>
        <a:srgbClr val="50BDFF"/>
      </a:accent2>
      <a:accent3>
        <a:srgbClr val="00A562"/>
      </a:accent3>
      <a:accent4>
        <a:srgbClr val="74BF60"/>
      </a:accent4>
      <a:accent5>
        <a:srgbClr val="FFA100"/>
      </a:accent5>
      <a:accent6>
        <a:srgbClr val="FFC800"/>
      </a:accent6>
      <a:hlink>
        <a:srgbClr val="0078D4"/>
      </a:hlink>
      <a:folHlink>
        <a:srgbClr val="0078D4"/>
      </a:folHlink>
    </a:clrScheme>
    <a:fontScheme name="Millima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azahcccs.gov/PlansProviders/RatesAndBilling/hospitalassessment.html" TargetMode="External"/><Relationship Id="rId1" Type="http://schemas.openxmlformats.org/officeDocument/2006/relationships/hyperlink" Target="mailto:AZ-HEALTHII@milliman.com%2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586A0-8104-45C8-8FF2-EAD28C21B7CF}">
  <sheetPr codeName="Sheet2">
    <tabColor theme="6"/>
  </sheetPr>
  <dimension ref="B2:O34"/>
  <sheetViews>
    <sheetView tabSelected="1" zoomScaleNormal="100" workbookViewId="0">
      <pane ySplit="2" topLeftCell="A3" activePane="bottomLeft" state="frozen"/>
      <selection pane="bottomLeft"/>
      <selection activeCell="B2" sqref="B2"/>
    </sheetView>
  </sheetViews>
  <sheetFormatPr defaultColWidth="9" defaultRowHeight="13.9"/>
  <cols>
    <col min="1" max="1" width="2.625" style="3" customWidth="1"/>
    <col min="2" max="9" width="9" style="3"/>
    <col min="10" max="10" width="19.625" style="3" customWidth="1"/>
    <col min="11" max="11" width="2.625" style="3" customWidth="1"/>
    <col min="12" max="12" width="2.75" style="3" bestFit="1" customWidth="1"/>
    <col min="13" max="16384" width="9" style="3"/>
  </cols>
  <sheetData>
    <row r="2" spans="2:15">
      <c r="B2" s="6" t="s">
        <v>0</v>
      </c>
      <c r="C2" s="7"/>
      <c r="D2" s="7"/>
      <c r="E2" s="7"/>
      <c r="F2" s="7"/>
      <c r="G2" s="7"/>
      <c r="H2" s="7"/>
      <c r="I2" s="7"/>
      <c r="J2" s="7"/>
    </row>
    <row r="3" spans="2:15">
      <c r="B3" s="5"/>
      <c r="C3" s="5"/>
      <c r="D3" s="5"/>
      <c r="E3" s="5"/>
      <c r="F3" s="5"/>
      <c r="G3" s="5"/>
      <c r="H3" s="5"/>
      <c r="I3" s="5"/>
      <c r="J3" s="5"/>
    </row>
    <row r="4" spans="2:15">
      <c r="B4" s="70" t="s">
        <v>1</v>
      </c>
      <c r="C4" s="68"/>
      <c r="D4" s="68"/>
      <c r="E4" s="68"/>
      <c r="F4" s="68"/>
      <c r="G4" s="68"/>
      <c r="H4" s="68"/>
      <c r="I4" s="68"/>
      <c r="J4" s="68"/>
    </row>
    <row r="5" spans="2:15">
      <c r="B5" s="70" t="s">
        <v>2</v>
      </c>
      <c r="C5" s="68"/>
      <c r="D5" s="68"/>
      <c r="E5" s="68"/>
      <c r="F5" s="68"/>
      <c r="G5" s="68"/>
      <c r="H5" s="68"/>
      <c r="I5" s="68"/>
      <c r="J5" s="68"/>
    </row>
    <row r="6" spans="2:15">
      <c r="B6" s="70" t="s">
        <v>3</v>
      </c>
      <c r="C6" s="68"/>
      <c r="D6" s="68"/>
      <c r="E6" s="68"/>
      <c r="F6" s="68"/>
      <c r="G6" s="68"/>
      <c r="H6" s="68"/>
      <c r="I6" s="68"/>
      <c r="J6" s="68"/>
    </row>
    <row r="7" spans="2:15">
      <c r="B7" s="70" t="s">
        <v>4</v>
      </c>
      <c r="C7" s="68"/>
      <c r="D7" s="68"/>
      <c r="E7" s="68"/>
      <c r="F7" s="68"/>
      <c r="G7" s="68"/>
      <c r="H7" s="68"/>
      <c r="I7" s="68"/>
      <c r="J7" s="68"/>
    </row>
    <row r="8" spans="2:15">
      <c r="B8" s="68"/>
      <c r="C8" s="68"/>
      <c r="D8" s="68"/>
      <c r="E8" s="68"/>
      <c r="F8" s="68"/>
      <c r="G8" s="68"/>
      <c r="H8" s="68"/>
      <c r="I8" s="68"/>
      <c r="J8" s="68"/>
    </row>
    <row r="9" spans="2:15" ht="16.149999999999999">
      <c r="B9" s="67" t="s">
        <v>5</v>
      </c>
      <c r="C9" s="68"/>
      <c r="D9" s="68"/>
      <c r="E9" s="68"/>
      <c r="F9" s="68"/>
      <c r="G9" s="68"/>
      <c r="H9" s="69"/>
      <c r="I9" s="69"/>
      <c r="J9" s="69"/>
    </row>
    <row r="10" spans="2:15">
      <c r="B10" s="67" t="s">
        <v>6</v>
      </c>
      <c r="C10" s="68"/>
      <c r="D10" s="68"/>
      <c r="E10" s="68"/>
      <c r="F10" s="68"/>
      <c r="G10" s="68"/>
      <c r="H10" s="69"/>
      <c r="I10" s="69"/>
      <c r="J10" s="69"/>
    </row>
    <row r="11" spans="2:15">
      <c r="B11" s="48"/>
      <c r="C11" s="8"/>
      <c r="D11" s="8"/>
      <c r="E11" s="8"/>
      <c r="F11" s="8"/>
      <c r="G11" s="8"/>
      <c r="H11" s="8"/>
      <c r="I11" s="8"/>
      <c r="J11" s="8"/>
    </row>
    <row r="12" spans="2:15">
      <c r="B12" s="71" t="s">
        <v>7</v>
      </c>
      <c r="C12" s="119" t="s">
        <v>8</v>
      </c>
      <c r="D12" s="158"/>
      <c r="E12" s="158"/>
      <c r="F12" s="158"/>
      <c r="G12" s="158"/>
      <c r="H12" s="158"/>
      <c r="I12" s="158"/>
      <c r="J12" s="158"/>
      <c r="L12" s="53"/>
      <c r="M12" s="53"/>
      <c r="N12" s="50"/>
      <c r="O12" s="50"/>
    </row>
    <row r="13" spans="2:15">
      <c r="B13" s="5"/>
      <c r="C13" s="5"/>
      <c r="D13" s="5"/>
      <c r="E13" s="5"/>
      <c r="F13" s="5"/>
      <c r="G13" s="5"/>
      <c r="H13" s="5"/>
      <c r="I13" s="5"/>
      <c r="J13" s="5"/>
    </row>
    <row r="14" spans="2:15">
      <c r="B14" s="67" t="s">
        <v>9</v>
      </c>
      <c r="C14" s="68"/>
      <c r="D14" s="68"/>
      <c r="E14" s="68"/>
      <c r="F14" s="68"/>
      <c r="G14" s="68"/>
      <c r="H14" s="68"/>
      <c r="I14" s="68"/>
      <c r="J14" s="68"/>
    </row>
    <row r="15" spans="2:15">
      <c r="B15" s="70" t="s">
        <v>10</v>
      </c>
      <c r="C15" s="68"/>
      <c r="D15" s="68"/>
      <c r="E15" s="68"/>
      <c r="F15" s="68"/>
      <c r="G15" s="68"/>
      <c r="H15" s="68"/>
      <c r="I15" s="68"/>
      <c r="J15" s="68"/>
    </row>
    <row r="16" spans="2:15">
      <c r="B16" s="70" t="s">
        <v>11</v>
      </c>
      <c r="C16" s="68"/>
      <c r="D16" s="68"/>
      <c r="E16" s="68"/>
      <c r="F16" s="68"/>
      <c r="G16" s="68"/>
      <c r="H16" s="68"/>
      <c r="I16" s="68"/>
      <c r="J16" s="68"/>
    </row>
    <row r="17" spans="2:12">
      <c r="B17" s="70" t="s">
        <v>12</v>
      </c>
      <c r="C17" s="68"/>
      <c r="D17" s="68"/>
      <c r="E17" s="68"/>
      <c r="F17" s="68"/>
      <c r="G17" s="68"/>
      <c r="H17" s="68"/>
      <c r="I17" s="68"/>
      <c r="J17" s="68"/>
    </row>
    <row r="18" spans="2:12">
      <c r="B18" s="70" t="s">
        <v>13</v>
      </c>
      <c r="C18" s="68"/>
      <c r="D18" s="68"/>
      <c r="E18" s="68"/>
      <c r="F18" s="68"/>
      <c r="G18" s="68"/>
      <c r="H18" s="68"/>
      <c r="I18" s="68"/>
      <c r="J18" s="68"/>
    </row>
    <row r="19" spans="2:12">
      <c r="B19" s="68"/>
      <c r="C19" s="68"/>
      <c r="D19" s="68"/>
      <c r="E19" s="68"/>
      <c r="F19" s="68"/>
      <c r="G19" s="68"/>
      <c r="H19" s="68"/>
      <c r="I19" s="68"/>
      <c r="J19" s="68"/>
    </row>
    <row r="20" spans="2:12">
      <c r="B20" s="67" t="s">
        <v>14</v>
      </c>
      <c r="C20" s="68"/>
      <c r="D20" s="68"/>
      <c r="E20" s="68"/>
      <c r="F20" s="68"/>
      <c r="G20" s="68"/>
      <c r="H20" s="68"/>
      <c r="I20" s="68"/>
      <c r="J20" s="68"/>
    </row>
    <row r="21" spans="2:12">
      <c r="B21" s="70" t="s">
        <v>15</v>
      </c>
      <c r="C21" s="68"/>
      <c r="D21" s="68"/>
      <c r="E21" s="68"/>
      <c r="F21" s="68"/>
      <c r="G21" s="68"/>
      <c r="H21" s="68"/>
      <c r="I21" s="68"/>
      <c r="J21" s="68"/>
    </row>
    <row r="22" spans="2:12">
      <c r="B22" s="68"/>
      <c r="C22" s="68"/>
      <c r="D22" s="68"/>
      <c r="E22" s="68"/>
      <c r="F22" s="68"/>
      <c r="G22" s="68"/>
      <c r="H22" s="68"/>
      <c r="I22" s="68"/>
      <c r="J22" s="68"/>
    </row>
    <row r="23" spans="2:12">
      <c r="B23" s="70" t="s">
        <v>16</v>
      </c>
      <c r="C23" s="68"/>
      <c r="D23" s="68"/>
      <c r="E23" s="68"/>
      <c r="F23" s="68"/>
      <c r="G23" s="68"/>
      <c r="H23" s="68"/>
      <c r="I23" s="68"/>
      <c r="J23" s="68"/>
    </row>
    <row r="24" spans="2:12">
      <c r="B24" s="70" t="s">
        <v>17</v>
      </c>
      <c r="C24" s="68"/>
      <c r="D24" s="68"/>
      <c r="E24" s="68"/>
      <c r="F24" s="68"/>
      <c r="G24" s="68"/>
      <c r="H24" s="68"/>
      <c r="I24" s="68"/>
      <c r="J24" s="68"/>
    </row>
    <row r="25" spans="2:12">
      <c r="B25" s="67" t="s">
        <v>18</v>
      </c>
      <c r="C25" s="68"/>
      <c r="D25" s="68"/>
      <c r="E25" s="68"/>
      <c r="F25" s="68"/>
      <c r="G25" s="68"/>
      <c r="H25" s="68"/>
      <c r="I25" s="68"/>
      <c r="J25" s="68"/>
    </row>
    <row r="26" spans="2:12">
      <c r="B26" s="68"/>
      <c r="C26" s="68"/>
      <c r="D26" s="68"/>
      <c r="E26" s="68"/>
      <c r="F26" s="68"/>
      <c r="G26" s="68"/>
      <c r="H26" s="68"/>
      <c r="I26" s="68"/>
      <c r="J26" s="68"/>
    </row>
    <row r="27" spans="2:12">
      <c r="B27" s="67" t="s">
        <v>19</v>
      </c>
      <c r="C27" s="68"/>
      <c r="D27" s="68"/>
      <c r="E27" s="68"/>
      <c r="F27" s="68"/>
      <c r="G27" s="68"/>
      <c r="H27" s="68"/>
      <c r="I27" s="68"/>
      <c r="J27" s="68"/>
    </row>
    <row r="28" spans="2:12">
      <c r="B28" s="70" t="s">
        <v>20</v>
      </c>
      <c r="C28" s="68"/>
      <c r="D28" s="68"/>
      <c r="E28" s="68"/>
      <c r="F28" s="68"/>
      <c r="G28" s="68"/>
      <c r="H28" s="68"/>
      <c r="I28" s="68"/>
      <c r="J28" s="68"/>
      <c r="L28" s="49"/>
    </row>
    <row r="29" spans="2:12">
      <c r="B29" s="70" t="s">
        <v>21</v>
      </c>
      <c r="C29" s="68"/>
      <c r="D29" s="68"/>
      <c r="E29" s="68"/>
      <c r="F29" s="68"/>
      <c r="G29" s="68"/>
      <c r="H29" s="68"/>
      <c r="I29" s="68"/>
      <c r="J29" s="68"/>
    </row>
    <row r="30" spans="2:12">
      <c r="B30" s="70" t="s">
        <v>22</v>
      </c>
      <c r="C30" s="68"/>
      <c r="D30" s="68"/>
      <c r="E30" s="68"/>
      <c r="F30" s="68"/>
      <c r="G30" s="68"/>
      <c r="H30" s="68"/>
      <c r="I30" s="68"/>
      <c r="J30" s="68"/>
    </row>
    <row r="31" spans="2:12">
      <c r="B31" s="48" t="s">
        <v>23</v>
      </c>
      <c r="C31" s="69"/>
      <c r="D31" s="69"/>
      <c r="E31" s="69"/>
      <c r="F31" s="69"/>
      <c r="G31" s="69"/>
      <c r="H31" s="69"/>
      <c r="I31" s="69"/>
      <c r="J31" s="69"/>
    </row>
    <row r="32" spans="2:12">
      <c r="B32" s="70" t="s">
        <v>24</v>
      </c>
      <c r="C32" s="68"/>
      <c r="D32" s="68"/>
      <c r="E32" s="68"/>
      <c r="F32" s="68"/>
      <c r="G32" s="68"/>
      <c r="H32" s="69"/>
      <c r="I32" s="69"/>
      <c r="J32" s="69"/>
    </row>
    <row r="33" spans="2:10">
      <c r="B33" s="70"/>
      <c r="C33" s="68"/>
      <c r="D33" s="68"/>
      <c r="E33" s="68"/>
      <c r="F33" s="68"/>
      <c r="G33" s="68"/>
      <c r="H33" s="69"/>
      <c r="I33" s="69"/>
      <c r="J33" s="69"/>
    </row>
    <row r="34" spans="2:10">
      <c r="B34" s="114" t="s">
        <v>25</v>
      </c>
      <c r="C34" s="68"/>
      <c r="D34" s="68"/>
      <c r="E34" s="68"/>
      <c r="F34" s="68"/>
      <c r="G34" s="68"/>
      <c r="H34" s="69"/>
      <c r="I34" s="69"/>
      <c r="J34" s="69"/>
    </row>
  </sheetData>
  <sheetProtection algorithmName="SHA-512" hashValue="Io3d9uZs1+gwgcukc3heUwqozfknMoGH58KsTaa/CP7hyozV9/EYTBuq6Ov9VcvUpyA1mHhP5zP8E5wLlA8b7Q==" saltValue="Yb/atSDjfLQ01BKxEk78YQ==" spinCount="100000" sheet="1" objects="1" scenarios="1"/>
  <mergeCells count="1">
    <mergeCell ref="C12:J12"/>
  </mergeCells>
  <hyperlinks>
    <hyperlink ref="B31" r:id="rId1" xr:uid="{F5B51CB3-73D1-46DD-8EF0-ED0C00497D2A}"/>
    <hyperlink ref="C12" r:id="rId2" xr:uid="{CE2E993B-F123-4204-AE98-7F49A8F66360}"/>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0F81AE-DDE1-42B3-A48E-8BBAFC52631A}">
  <sheetPr>
    <tabColor theme="6"/>
  </sheetPr>
  <dimension ref="B2:L32"/>
  <sheetViews>
    <sheetView zoomScaleNormal="100" zoomScaleSheetLayoutView="120" workbookViewId="0">
      <selection activeCell="C5" sqref="C5"/>
    </sheetView>
  </sheetViews>
  <sheetFormatPr defaultColWidth="9" defaultRowHeight="13.9"/>
  <cols>
    <col min="1" max="1" width="2.625" style="3" customWidth="1"/>
    <col min="2" max="2" width="15.25" style="3" customWidth="1"/>
    <col min="3" max="3" width="70.625" style="3" customWidth="1"/>
    <col min="4" max="4" width="2" style="3" customWidth="1"/>
    <col min="5" max="5" width="2.125" style="3" bestFit="1" customWidth="1"/>
    <col min="6" max="16384" width="9" style="3"/>
  </cols>
  <sheetData>
    <row r="2" spans="2:8">
      <c r="B2" s="50" t="s">
        <v>26</v>
      </c>
    </row>
    <row r="4" spans="2:8">
      <c r="B4" s="1" t="s">
        <v>27</v>
      </c>
      <c r="C4" s="2"/>
    </row>
    <row r="5" spans="2:8">
      <c r="B5" s="4" t="s">
        <v>28</v>
      </c>
      <c r="C5" s="56"/>
    </row>
    <row r="6" spans="2:8">
      <c r="B6" s="4" t="s">
        <v>29</v>
      </c>
      <c r="C6" s="56"/>
    </row>
    <row r="7" spans="2:8">
      <c r="B7" s="4" t="s">
        <v>30</v>
      </c>
      <c r="C7" s="57"/>
    </row>
    <row r="9" spans="2:8">
      <c r="B9" s="1" t="s">
        <v>31</v>
      </c>
      <c r="C9" s="2"/>
    </row>
    <row r="10" spans="2:8" ht="20.25" customHeight="1">
      <c r="B10" s="58" t="b">
        <v>0</v>
      </c>
      <c r="C10" s="33" t="s">
        <v>32</v>
      </c>
      <c r="E10" s="47" t="str">
        <f>IF(B10=TRUE,"","←")</f>
        <v>←</v>
      </c>
      <c r="F10" s="45" t="str">
        <f>IF(B10=TRUE, "", "Acknowledgement required")</f>
        <v>Acknowledgement required</v>
      </c>
      <c r="G10" s="46"/>
      <c r="H10" s="46"/>
    </row>
    <row r="11" spans="2:8" ht="55.15">
      <c r="B11" s="58" t="b">
        <v>0</v>
      </c>
      <c r="C11" s="44" t="s">
        <v>33</v>
      </c>
      <c r="E11" s="47" t="str">
        <f>IF(B11=TRUE,"","←")</f>
        <v>←</v>
      </c>
      <c r="F11" s="45" t="str">
        <f>IF(B11=TRUE, "", "Acknowledgement required")</f>
        <v>Acknowledgement required</v>
      </c>
      <c r="G11" s="46"/>
      <c r="H11" s="46"/>
    </row>
    <row r="12" spans="2:8" ht="30" customHeight="1">
      <c r="B12" s="58" t="b">
        <v>0</v>
      </c>
      <c r="C12" s="34" t="s">
        <v>34</v>
      </c>
      <c r="E12" s="47" t="str">
        <f>IF(B12=TRUE,"","←")</f>
        <v>←</v>
      </c>
      <c r="F12" s="45" t="str">
        <f>IF(B12=TRUE, "", "Acknowledgement required")</f>
        <v>Acknowledgement required</v>
      </c>
      <c r="G12" s="46"/>
      <c r="H12" s="46"/>
    </row>
    <row r="13" spans="2:8" ht="33" customHeight="1">
      <c r="B13" s="113"/>
      <c r="C13" s="86" t="s">
        <v>35</v>
      </c>
      <c r="E13" s="47" t="str">
        <f>IF(OR(B13="Initial",B13="Revision"),"","←")</f>
        <v>←</v>
      </c>
      <c r="F13" s="45" t="str">
        <f>IF(OR(B13="Initial",B13="Revision"), "", "Submission Type")</f>
        <v>Submission Type</v>
      </c>
      <c r="G13" s="46"/>
      <c r="H13" s="46"/>
    </row>
    <row r="14" spans="2:8" ht="15">
      <c r="E14" s="47"/>
    </row>
    <row r="15" spans="2:8">
      <c r="B15" s="1" t="s">
        <v>36</v>
      </c>
      <c r="C15" s="2"/>
    </row>
    <row r="16" spans="2:8">
      <c r="B16" s="75" t="s">
        <v>37</v>
      </c>
      <c r="C16" s="74"/>
    </row>
    <row r="17" spans="2:12" ht="15">
      <c r="B17" s="9" t="s">
        <v>38</v>
      </c>
      <c r="C17" s="112"/>
      <c r="E17" s="47" t="str">
        <f>IF(C17="","←","")</f>
        <v>←</v>
      </c>
      <c r="F17" s="45" t="str">
        <f>IF(C17="", "Click to select hospital from list or begin entering hospital name", "")</f>
        <v>Click to select hospital from list or begin entering hospital name</v>
      </c>
      <c r="G17" s="46"/>
      <c r="H17" s="46"/>
      <c r="I17" s="46"/>
      <c r="J17" s="46"/>
      <c r="K17" s="46"/>
      <c r="L17" s="46"/>
    </row>
    <row r="19" spans="2:12">
      <c r="B19" s="1" t="s">
        <v>39</v>
      </c>
      <c r="C19" s="2"/>
    </row>
    <row r="20" spans="2:12">
      <c r="B20" s="37" t="s">
        <v>40</v>
      </c>
      <c r="C20" s="116" t="str">
        <f>TRIM(IFERROR(INDEX('Provider List'!G:G,MATCH($C$17,'Provider List'!H:H,0)),""))</f>
        <v/>
      </c>
    </row>
    <row r="21" spans="2:12">
      <c r="B21" s="37" t="s">
        <v>41</v>
      </c>
      <c r="C21" s="116" t="str">
        <f>TEXT(TRIM(IFERROR(INDEX('Provider List'!B:B,MATCH($C$17,'Provider List'!H:H,0)),"")),"000000")</f>
        <v/>
      </c>
    </row>
    <row r="22" spans="2:12">
      <c r="B22" s="37" t="s">
        <v>42</v>
      </c>
      <c r="C22" s="116" t="str">
        <f>TRIM(IFERROR(INDEX('Provider List'!F:F,MATCH($C$17,'Provider List'!H:H,0)),""))</f>
        <v/>
      </c>
    </row>
    <row r="23" spans="2:12">
      <c r="B23" s="4" t="s">
        <v>43</v>
      </c>
      <c r="C23" s="116" t="str">
        <f>TRIM(IFERROR(INDEX('Provider List'!D:D,MATCH($C$17,'Provider List'!H:H,0)),""))</f>
        <v/>
      </c>
    </row>
    <row r="24" spans="2:12">
      <c r="B24" s="4" t="s">
        <v>44</v>
      </c>
      <c r="C24" s="116" t="str">
        <f>TRIM(IFERROR(INDEX('Provider List'!E:E,MATCH($C$17,'Provider List'!H:H,0)),""))</f>
        <v/>
      </c>
    </row>
    <row r="26" spans="2:12">
      <c r="B26" s="1" t="s">
        <v>45</v>
      </c>
      <c r="C26" s="1"/>
    </row>
    <row r="27" spans="2:12">
      <c r="B27" s="61"/>
      <c r="C27" s="78" t="str">
        <f>HYPERLINK("#CHILDRENS!a2", "CHILDRENS")</f>
        <v>CHILDRENS</v>
      </c>
    </row>
    <row r="28" spans="2:12">
      <c r="B28" s="62"/>
      <c r="C28" s="78" t="str">
        <f>HYPERLINK("#'CRITICAL ACCESS'!a2", "CRITICAL ACCESS")</f>
        <v>CRITICAL ACCESS</v>
      </c>
    </row>
    <row r="29" spans="2:12">
      <c r="B29" s="63"/>
      <c r="C29" s="78" t="str">
        <f>HYPERLINK("#'GENERAL ACUTE'!a2", "GENERAL ACUTE")</f>
        <v>GENERAL ACUTE</v>
      </c>
    </row>
    <row r="30" spans="2:12">
      <c r="B30" s="64"/>
      <c r="C30" s="78" t="str">
        <f>HYPERLINK("#'LONG TERM'!a2", "LONG TERM")</f>
        <v>LONG TERM</v>
      </c>
    </row>
    <row r="31" spans="2:12">
      <c r="B31" s="65"/>
      <c r="C31" s="78" t="str">
        <f>HYPERLINK("#'PSYCHIATRIC'!a2", "PSYCHIATRIC")</f>
        <v>PSYCHIATRIC</v>
      </c>
    </row>
    <row r="32" spans="2:12">
      <c r="B32" s="66"/>
      <c r="C32" s="79" t="str">
        <f>HYPERLINK("#'REHABILITATION'!a2", "REHABILITATION")</f>
        <v>REHABILITATION</v>
      </c>
    </row>
  </sheetData>
  <sheetProtection algorithmName="SHA-512" hashValue="KBc6t3JYTEw0cXtqc9M0gXG19ZTh6x0MwOpeEobc5ZuZXTroorhJpwUhFzEdXHQF8t/8ukh4VsVEtAF7uMqmPw==" saltValue="UDexN/ugKChNk3lHsf5g7g==" spinCount="100000" sheet="1" objects="1" scenarios="1"/>
  <conditionalFormatting sqref="B10:B13">
    <cfRule type="cellIs" dxfId="47" priority="24" operator="equal">
      <formula>FALSE</formula>
    </cfRule>
  </conditionalFormatting>
  <conditionalFormatting sqref="B13">
    <cfRule type="containsText" dxfId="46" priority="1" operator="containsText" text="&quot; &quot;">
      <formula>NOT(ISERROR(SEARCH(""" """,B13)))</formula>
    </cfRule>
    <cfRule type="containsText" dxfId="45" priority="2" operator="containsText" text="Revision">
      <formula>NOT(ISERROR(SEARCH("Revision",B13)))</formula>
    </cfRule>
    <cfRule type="containsText" dxfId="44" priority="3" operator="containsText" text="Initial">
      <formula>NOT(ISERROR(SEARCH("Initial",B13)))</formula>
    </cfRule>
  </conditionalFormatting>
  <conditionalFormatting sqref="B27">
    <cfRule type="expression" dxfId="43" priority="9">
      <formula>AND($C$27=$C$24,$C$24&lt;&gt;"")</formula>
    </cfRule>
  </conditionalFormatting>
  <conditionalFormatting sqref="B28">
    <cfRule type="expression" dxfId="42" priority="8">
      <formula>AND($C$28=$C$24,$C$24&lt;&gt;"")</formula>
    </cfRule>
  </conditionalFormatting>
  <conditionalFormatting sqref="B29">
    <cfRule type="expression" dxfId="41" priority="7">
      <formula>AND($C$29=$C$24,$C$24&lt;&gt;"")</formula>
    </cfRule>
  </conditionalFormatting>
  <conditionalFormatting sqref="B30">
    <cfRule type="expression" dxfId="40" priority="6">
      <formula>AND($C$30=$C$24,$C$24&lt;&gt;"")</formula>
    </cfRule>
  </conditionalFormatting>
  <conditionalFormatting sqref="B31:B32">
    <cfRule type="expression" dxfId="39" priority="4">
      <formula>AND($C$31=$C$24,$C$24&lt;&gt;"")</formula>
    </cfRule>
  </conditionalFormatting>
  <conditionalFormatting sqref="B32">
    <cfRule type="expression" dxfId="38" priority="5">
      <formula>AND($C$32=$C$24,$C$24&lt;&gt;"")</formula>
    </cfRule>
  </conditionalFormatting>
  <conditionalFormatting sqref="C5:C7">
    <cfRule type="cellIs" dxfId="37" priority="22" operator="equal">
      <formula>""</formula>
    </cfRule>
  </conditionalFormatting>
  <conditionalFormatting sqref="C17">
    <cfRule type="cellIs" dxfId="36" priority="23" operator="equal">
      <formula>""</formula>
    </cfRule>
  </conditionalFormatting>
  <conditionalFormatting sqref="C24">
    <cfRule type="cellIs" dxfId="35" priority="16" operator="equal">
      <formula>"CHILDRENS"</formula>
    </cfRule>
    <cfRule type="cellIs" dxfId="34" priority="17" operator="equal">
      <formula>"LONG TERM"</formula>
    </cfRule>
    <cfRule type="cellIs" dxfId="33" priority="18" operator="equal">
      <formula>"GENERAL ACUTE"</formula>
    </cfRule>
    <cfRule type="cellIs" dxfId="32" priority="19" operator="equal">
      <formula>"PSYCHIATRIC"</formula>
    </cfRule>
    <cfRule type="cellIs" dxfId="31" priority="20" operator="equal">
      <formula>"REHABILITATION"</formula>
    </cfRule>
    <cfRule type="cellIs" dxfId="30" priority="21" operator="equal">
      <formula>"CRITICAL ACCESS"</formula>
    </cfRule>
  </conditionalFormatting>
  <conditionalFormatting sqref="C27">
    <cfRule type="expression" dxfId="29" priority="15">
      <formula>$C$24="CHILDRENS"</formula>
    </cfRule>
  </conditionalFormatting>
  <conditionalFormatting sqref="C28">
    <cfRule type="expression" dxfId="28" priority="14">
      <formula>$C$24="CRITICAL ACCESS"</formula>
    </cfRule>
  </conditionalFormatting>
  <conditionalFormatting sqref="C29">
    <cfRule type="expression" dxfId="27" priority="13">
      <formula>$C$24="GENERAL ACUTE"</formula>
    </cfRule>
  </conditionalFormatting>
  <conditionalFormatting sqref="C30">
    <cfRule type="expression" dxfId="26" priority="12">
      <formula>$C$24="LONG TERM"</formula>
    </cfRule>
  </conditionalFormatting>
  <conditionalFormatting sqref="C31">
    <cfRule type="expression" dxfId="25" priority="11">
      <formula>$C$24="PSYCHIATRIC"</formula>
    </cfRule>
  </conditionalFormatting>
  <conditionalFormatting sqref="C32">
    <cfRule type="expression" dxfId="24" priority="10">
      <formula>$C$24="REHABILITATION"</formula>
    </cfRule>
  </conditionalFormatting>
  <dataValidations count="1">
    <dataValidation type="list" allowBlank="1" showInputMessage="1" showErrorMessage="1" sqref="B13" xr:uid="{ED36DF25-EDDE-4C0A-96AD-236BC3DE985A}">
      <formula1>"Initial, Revision"</formula1>
    </dataValidation>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C143277-6011-47E8-B361-60AD1EA2298F}">
          <x14:formula1>
            <xm:f>'Provider List'!$H2:$H116</xm:f>
          </x14:formula1>
          <xm:sqref>C17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1D9C5-89A0-4892-B9B0-7C32EA29EE28}">
  <sheetPr>
    <tabColor theme="6"/>
  </sheetPr>
  <dimension ref="A1:P45"/>
  <sheetViews>
    <sheetView showGridLines="0" workbookViewId="0"/>
  </sheetViews>
  <sheetFormatPr defaultColWidth="8.75" defaultRowHeight="13.9"/>
  <cols>
    <col min="1" max="1" width="2.125" style="3" customWidth="1"/>
    <col min="2" max="2" width="5.75" style="96" customWidth="1"/>
    <col min="3" max="3" width="4.25" style="3" customWidth="1"/>
    <col min="4" max="14" width="8.75" style="3"/>
    <col min="15" max="15" width="9.75" style="3" customWidth="1"/>
    <col min="16" max="16" width="8.5" style="3" customWidth="1"/>
    <col min="17" max="16384" width="8.75" style="3"/>
  </cols>
  <sheetData>
    <row r="1" spans="1:16" ht="14.45" thickBot="1"/>
    <row r="2" spans="1:16" ht="15.6">
      <c r="A2" s="87"/>
      <c r="B2" s="103" t="s">
        <v>46</v>
      </c>
      <c r="C2" s="104"/>
      <c r="D2" s="104"/>
      <c r="E2" s="104"/>
      <c r="F2" s="104"/>
      <c r="G2" s="104"/>
      <c r="H2" s="104"/>
      <c r="I2" s="104"/>
      <c r="J2" s="104"/>
      <c r="K2" s="104"/>
      <c r="L2" s="104"/>
      <c r="M2" s="104"/>
      <c r="N2" s="104"/>
      <c r="O2" s="104"/>
      <c r="P2" s="105"/>
    </row>
    <row r="3" spans="1:16" ht="15.6">
      <c r="A3" s="87"/>
      <c r="B3" s="106" t="s">
        <v>47</v>
      </c>
      <c r="C3" s="107"/>
      <c r="D3" s="107"/>
      <c r="E3" s="107"/>
      <c r="F3" s="107"/>
      <c r="G3" s="107"/>
      <c r="H3" s="107"/>
      <c r="I3" s="107"/>
      <c r="J3" s="107"/>
      <c r="K3" s="107"/>
      <c r="L3" s="107"/>
      <c r="M3" s="107"/>
      <c r="N3" s="107"/>
      <c r="O3" s="107"/>
      <c r="P3" s="108"/>
    </row>
    <row r="4" spans="1:16" ht="16.149999999999999" thickBot="1">
      <c r="A4" s="87"/>
      <c r="B4" s="109" t="s">
        <v>48</v>
      </c>
      <c r="C4" s="110"/>
      <c r="D4" s="110"/>
      <c r="E4" s="110"/>
      <c r="F4" s="110"/>
      <c r="G4" s="110"/>
      <c r="H4" s="110"/>
      <c r="I4" s="110"/>
      <c r="J4" s="110"/>
      <c r="K4" s="110"/>
      <c r="L4" s="110"/>
      <c r="M4" s="110"/>
      <c r="N4" s="110"/>
      <c r="O4" s="110"/>
      <c r="P4" s="111"/>
    </row>
    <row r="5" spans="1:16">
      <c r="B5" s="97"/>
      <c r="C5" s="5"/>
      <c r="D5" s="5"/>
      <c r="E5" s="5"/>
      <c r="F5" s="5"/>
      <c r="G5" s="5"/>
      <c r="H5" s="5"/>
      <c r="I5" s="5"/>
      <c r="J5" s="5"/>
      <c r="K5" s="5"/>
      <c r="L5" s="5"/>
      <c r="M5" s="5"/>
      <c r="N5" s="5"/>
      <c r="O5" s="5"/>
      <c r="P5" s="88"/>
    </row>
    <row r="6" spans="1:16">
      <c r="B6" s="98" t="s">
        <v>49</v>
      </c>
      <c r="C6" s="5"/>
      <c r="D6" s="5"/>
      <c r="E6" s="5"/>
      <c r="F6" s="5"/>
      <c r="G6" s="5"/>
      <c r="H6" s="5"/>
      <c r="I6" s="5"/>
      <c r="J6" s="5"/>
      <c r="K6" s="5"/>
      <c r="L6" s="5"/>
      <c r="M6" s="5"/>
      <c r="N6" s="5"/>
      <c r="O6" s="5"/>
      <c r="P6" s="88"/>
    </row>
    <row r="7" spans="1:16">
      <c r="B7" s="99"/>
      <c r="C7" s="89" t="s">
        <v>50</v>
      </c>
      <c r="D7" s="5"/>
      <c r="E7" s="5"/>
      <c r="F7" s="5"/>
      <c r="G7" s="5"/>
      <c r="H7" s="5"/>
      <c r="I7" s="5"/>
      <c r="J7" s="5"/>
      <c r="K7" s="5"/>
      <c r="L7" s="5"/>
      <c r="M7" s="5"/>
      <c r="N7" s="5"/>
      <c r="O7" s="5"/>
      <c r="P7" s="88"/>
    </row>
    <row r="8" spans="1:16">
      <c r="B8" s="99"/>
      <c r="C8" s="89" t="s">
        <v>51</v>
      </c>
      <c r="D8" s="5"/>
      <c r="E8" s="5"/>
      <c r="F8" s="5"/>
      <c r="G8" s="5"/>
      <c r="H8" s="5"/>
      <c r="I8" s="5"/>
      <c r="J8" s="5"/>
      <c r="K8" s="5"/>
      <c r="L8" s="5"/>
      <c r="M8" s="5"/>
      <c r="N8" s="5"/>
      <c r="O8" s="5"/>
      <c r="P8" s="88"/>
    </row>
    <row r="9" spans="1:16">
      <c r="B9" s="97"/>
      <c r="C9" s="5" t="s">
        <v>52</v>
      </c>
      <c r="D9" s="5"/>
      <c r="E9" s="5"/>
      <c r="F9" s="5"/>
      <c r="G9" s="5"/>
      <c r="H9" s="5"/>
      <c r="I9" s="5"/>
      <c r="J9" s="5"/>
      <c r="K9" s="5"/>
      <c r="L9" s="5"/>
      <c r="M9" s="5"/>
      <c r="N9" s="5"/>
      <c r="O9" s="5"/>
      <c r="P9" s="88"/>
    </row>
    <row r="10" spans="1:16">
      <c r="B10" s="97"/>
      <c r="C10" s="5"/>
      <c r="D10" s="5"/>
      <c r="E10" s="5"/>
      <c r="F10" s="5"/>
      <c r="G10" s="5"/>
      <c r="H10" s="5"/>
      <c r="I10" s="5"/>
      <c r="J10" s="5"/>
      <c r="K10" s="5"/>
      <c r="L10" s="5"/>
      <c r="M10" s="5"/>
      <c r="N10" s="5"/>
      <c r="O10" s="5"/>
      <c r="P10" s="88"/>
    </row>
    <row r="11" spans="1:16">
      <c r="B11" s="98" t="s">
        <v>53</v>
      </c>
      <c r="C11" s="5"/>
      <c r="D11" s="5"/>
      <c r="E11" s="5"/>
      <c r="F11" s="5"/>
      <c r="G11" s="5"/>
      <c r="H11" s="5"/>
      <c r="I11" s="5"/>
      <c r="J11" s="5"/>
      <c r="K11" s="5"/>
      <c r="L11" s="5"/>
      <c r="M11" s="5"/>
      <c r="N11" s="5"/>
      <c r="O11" s="5"/>
      <c r="P11" s="88"/>
    </row>
    <row r="12" spans="1:16">
      <c r="B12" s="99"/>
      <c r="C12" s="89" t="s">
        <v>54</v>
      </c>
      <c r="D12" s="5"/>
      <c r="E12" s="5"/>
      <c r="F12" s="5"/>
      <c r="G12" s="5"/>
      <c r="H12" s="5"/>
      <c r="I12" s="5"/>
      <c r="J12" s="5"/>
      <c r="K12" s="5"/>
      <c r="L12" s="5"/>
      <c r="M12" s="5"/>
      <c r="N12" s="5"/>
      <c r="O12" s="5"/>
      <c r="P12" s="88"/>
    </row>
    <row r="13" spans="1:16">
      <c r="B13" s="99"/>
      <c r="C13" s="5" t="s">
        <v>55</v>
      </c>
      <c r="D13" s="89"/>
      <c r="E13" s="5"/>
      <c r="F13" s="5"/>
      <c r="G13" s="5"/>
      <c r="H13" s="5"/>
      <c r="I13" s="5"/>
      <c r="J13" s="5"/>
      <c r="K13" s="5"/>
      <c r="L13" s="5"/>
      <c r="M13" s="5"/>
      <c r="N13" s="5"/>
      <c r="O13" s="5"/>
      <c r="P13" s="88"/>
    </row>
    <row r="14" spans="1:16">
      <c r="B14" s="97"/>
      <c r="C14" s="5"/>
      <c r="D14" s="5"/>
      <c r="E14" s="5"/>
      <c r="F14" s="5"/>
      <c r="G14" s="5"/>
      <c r="H14" s="5"/>
      <c r="I14" s="5"/>
      <c r="J14" s="5"/>
      <c r="K14" s="5"/>
      <c r="L14" s="5"/>
      <c r="M14" s="5"/>
      <c r="N14" s="5"/>
      <c r="O14" s="5"/>
      <c r="P14" s="88"/>
    </row>
    <row r="15" spans="1:16">
      <c r="B15" s="98" t="s">
        <v>56</v>
      </c>
      <c r="C15" s="5"/>
      <c r="D15" s="5"/>
      <c r="E15" s="5"/>
      <c r="F15" s="5"/>
      <c r="G15" s="5"/>
      <c r="H15" s="5"/>
      <c r="I15" s="5"/>
      <c r="J15" s="5"/>
      <c r="K15" s="5"/>
      <c r="L15" s="5"/>
      <c r="M15" s="5"/>
      <c r="N15" s="5"/>
      <c r="O15" s="5"/>
      <c r="P15" s="88"/>
    </row>
    <row r="16" spans="1:16">
      <c r="B16" s="99"/>
      <c r="C16" s="89" t="s">
        <v>57</v>
      </c>
      <c r="D16" s="5"/>
      <c r="E16" s="5"/>
      <c r="F16" s="5"/>
      <c r="G16" s="5"/>
      <c r="H16" s="5"/>
      <c r="I16" s="5"/>
      <c r="J16" s="5"/>
      <c r="K16" s="5"/>
      <c r="L16" s="5"/>
      <c r="M16" s="5"/>
      <c r="N16" s="5"/>
      <c r="O16" s="5"/>
      <c r="P16" s="88"/>
    </row>
    <row r="17" spans="2:16">
      <c r="B17" s="99"/>
      <c r="C17" s="89" t="s">
        <v>58</v>
      </c>
      <c r="D17" s="5"/>
      <c r="E17" s="5"/>
      <c r="F17" s="5"/>
      <c r="G17" s="5"/>
      <c r="H17" s="5"/>
      <c r="I17" s="5"/>
      <c r="J17" s="5"/>
      <c r="K17" s="5"/>
      <c r="L17" s="5"/>
      <c r="M17" s="5"/>
      <c r="N17" s="5"/>
      <c r="O17" s="5"/>
      <c r="P17" s="88"/>
    </row>
    <row r="18" spans="2:16">
      <c r="B18" s="99"/>
      <c r="C18" s="89"/>
      <c r="D18" s="5"/>
      <c r="E18" s="5"/>
      <c r="F18" s="5"/>
      <c r="G18" s="5"/>
      <c r="H18" s="5"/>
      <c r="I18" s="5"/>
      <c r="J18" s="5"/>
      <c r="K18" s="5"/>
      <c r="L18" s="5"/>
      <c r="M18" s="5"/>
      <c r="N18" s="5"/>
      <c r="O18" s="5"/>
      <c r="P18" s="88"/>
    </row>
    <row r="19" spans="2:16">
      <c r="B19" s="100" t="s">
        <v>59</v>
      </c>
      <c r="C19" s="89"/>
      <c r="D19" s="5"/>
      <c r="E19" s="5"/>
      <c r="F19" s="5"/>
      <c r="G19" s="5"/>
      <c r="H19" s="5"/>
      <c r="I19" s="5"/>
      <c r="J19" s="5"/>
      <c r="K19" s="5"/>
      <c r="L19" s="5"/>
      <c r="M19" s="5"/>
      <c r="N19" s="5"/>
      <c r="O19" s="5"/>
      <c r="P19" s="88"/>
    </row>
    <row r="20" spans="2:16">
      <c r="B20" s="99"/>
      <c r="C20" s="89" t="s">
        <v>60</v>
      </c>
      <c r="D20" s="5"/>
      <c r="E20" s="5"/>
      <c r="F20" s="5"/>
      <c r="G20" s="5"/>
      <c r="H20" s="5"/>
      <c r="I20" s="5"/>
      <c r="J20" s="5"/>
      <c r="K20" s="5"/>
      <c r="L20" s="5"/>
      <c r="M20" s="5"/>
      <c r="N20" s="5"/>
      <c r="O20" s="5"/>
      <c r="P20" s="88"/>
    </row>
    <row r="21" spans="2:16">
      <c r="B21" s="99"/>
      <c r="C21" s="89"/>
      <c r="D21" s="5"/>
      <c r="E21" s="5"/>
      <c r="F21" s="5"/>
      <c r="G21" s="5"/>
      <c r="H21" s="5"/>
      <c r="I21" s="5"/>
      <c r="J21" s="5"/>
      <c r="K21" s="5"/>
      <c r="L21" s="5"/>
      <c r="M21" s="5"/>
      <c r="N21" s="5"/>
      <c r="O21" s="5"/>
      <c r="P21" s="88"/>
    </row>
    <row r="22" spans="2:16">
      <c r="B22" s="97"/>
      <c r="C22" s="5" t="s">
        <v>61</v>
      </c>
      <c r="D22" s="5"/>
      <c r="E22" s="5"/>
      <c r="F22" s="5"/>
      <c r="G22" s="5"/>
      <c r="H22" s="5"/>
      <c r="I22" s="5"/>
      <c r="J22" s="5"/>
      <c r="K22" s="5"/>
      <c r="L22" s="5"/>
      <c r="M22" s="5"/>
      <c r="N22" s="5"/>
      <c r="O22" s="5"/>
      <c r="P22" s="88"/>
    </row>
    <row r="23" spans="2:16">
      <c r="B23" s="98"/>
      <c r="C23" s="5" t="s">
        <v>62</v>
      </c>
      <c r="D23" s="5"/>
      <c r="E23" s="5"/>
      <c r="F23" s="5"/>
      <c r="G23" s="5"/>
      <c r="H23" s="5"/>
      <c r="I23" s="5"/>
      <c r="J23" s="5"/>
      <c r="K23" s="5"/>
      <c r="L23" s="5"/>
      <c r="M23" s="5"/>
      <c r="N23" s="5"/>
      <c r="O23" s="5"/>
      <c r="P23" s="88"/>
    </row>
    <row r="24" spans="2:16">
      <c r="B24" s="98"/>
      <c r="C24" s="5"/>
      <c r="D24" s="5"/>
      <c r="E24" s="5"/>
      <c r="F24" s="5"/>
      <c r="G24" s="5"/>
      <c r="H24" s="5"/>
      <c r="I24" s="5"/>
      <c r="J24" s="5"/>
      <c r="K24" s="5"/>
      <c r="L24" s="5"/>
      <c r="M24" s="5"/>
      <c r="N24" s="5"/>
      <c r="O24" s="5"/>
      <c r="P24" s="88"/>
    </row>
    <row r="25" spans="2:16">
      <c r="B25" s="98" t="s">
        <v>63</v>
      </c>
      <c r="C25" s="5"/>
      <c r="D25" s="5"/>
      <c r="E25" s="5"/>
      <c r="F25" s="5"/>
      <c r="G25" s="5"/>
      <c r="H25" s="5"/>
      <c r="I25" s="5"/>
      <c r="J25" s="5"/>
      <c r="K25" s="5"/>
      <c r="L25" s="5"/>
      <c r="M25" s="5"/>
      <c r="N25" s="5"/>
      <c r="O25" s="5"/>
      <c r="P25" s="88"/>
    </row>
    <row r="26" spans="2:16">
      <c r="B26" s="99"/>
      <c r="C26" s="92" t="s">
        <v>64</v>
      </c>
      <c r="D26" s="5"/>
      <c r="E26" s="5"/>
      <c r="F26" s="5"/>
      <c r="G26" s="5"/>
      <c r="H26" s="5"/>
      <c r="I26" s="5"/>
      <c r="J26" s="5"/>
      <c r="K26" s="5"/>
      <c r="L26" s="5"/>
      <c r="M26" s="5"/>
      <c r="N26" s="5"/>
      <c r="O26" s="5"/>
      <c r="P26" s="88"/>
    </row>
    <row r="27" spans="2:16" ht="14.45">
      <c r="B27" s="99"/>
      <c r="C27" s="5" t="s">
        <v>65</v>
      </c>
      <c r="D27" s="93"/>
      <c r="E27" s="94"/>
      <c r="F27" s="94"/>
      <c r="G27" s="94"/>
      <c r="H27" s="94"/>
      <c r="I27" s="94"/>
      <c r="J27" s="94"/>
      <c r="K27" s="5"/>
      <c r="L27" s="5"/>
      <c r="M27" s="5"/>
      <c r="N27" s="5"/>
      <c r="O27" s="5"/>
      <c r="P27" s="88"/>
    </row>
    <row r="28" spans="2:16">
      <c r="B28" s="99"/>
      <c r="C28" s="5"/>
      <c r="D28" s="93" t="s">
        <v>66</v>
      </c>
      <c r="E28" s="94"/>
      <c r="F28" s="94"/>
      <c r="G28" s="94"/>
      <c r="H28" s="94"/>
      <c r="I28" s="94"/>
      <c r="J28" s="94"/>
      <c r="K28" s="5"/>
      <c r="L28" s="5"/>
      <c r="M28" s="5"/>
      <c r="N28" s="5"/>
      <c r="O28" s="5"/>
      <c r="P28" s="88"/>
    </row>
    <row r="29" spans="2:16">
      <c r="B29" s="97"/>
      <c r="C29" s="5"/>
      <c r="D29" s="5"/>
      <c r="E29" s="5"/>
      <c r="F29" s="5"/>
      <c r="G29" s="5"/>
      <c r="H29" s="5"/>
      <c r="I29" s="5"/>
      <c r="J29" s="5"/>
      <c r="K29" s="5"/>
      <c r="L29" s="5"/>
      <c r="M29" s="5"/>
      <c r="N29" s="5"/>
      <c r="O29" s="5"/>
      <c r="P29" s="88"/>
    </row>
    <row r="30" spans="2:16">
      <c r="B30" s="98" t="s">
        <v>67</v>
      </c>
      <c r="C30" s="5"/>
      <c r="D30" s="5"/>
      <c r="E30" s="5"/>
      <c r="F30" s="5"/>
      <c r="G30" s="5"/>
      <c r="H30" s="5"/>
      <c r="I30" s="5"/>
      <c r="J30" s="5"/>
      <c r="K30" s="5"/>
      <c r="L30" s="5"/>
      <c r="M30" s="5"/>
      <c r="N30" s="5"/>
      <c r="O30" s="5"/>
      <c r="P30" s="88"/>
    </row>
    <row r="31" spans="2:16">
      <c r="B31" s="99"/>
      <c r="C31" s="95" t="s">
        <v>68</v>
      </c>
      <c r="D31" s="5"/>
      <c r="E31" s="5"/>
      <c r="F31" s="5"/>
      <c r="G31" s="5"/>
      <c r="H31" s="5"/>
      <c r="I31" s="5"/>
      <c r="J31" s="5"/>
      <c r="K31" s="5"/>
      <c r="L31" s="5"/>
      <c r="M31" s="5"/>
      <c r="N31" s="5"/>
      <c r="O31" s="5"/>
      <c r="P31" s="88"/>
    </row>
    <row r="32" spans="2:16">
      <c r="B32" s="97"/>
      <c r="C32" s="5"/>
      <c r="D32" s="5"/>
      <c r="E32" s="5"/>
      <c r="F32" s="5"/>
      <c r="G32" s="5"/>
      <c r="H32" s="5"/>
      <c r="I32" s="5"/>
      <c r="J32" s="5"/>
      <c r="K32" s="5"/>
      <c r="L32" s="5"/>
      <c r="M32" s="5"/>
      <c r="N32" s="5"/>
      <c r="O32" s="5"/>
      <c r="P32" s="88"/>
    </row>
    <row r="33" spans="2:16">
      <c r="B33" s="98" t="s">
        <v>69</v>
      </c>
      <c r="C33" s="5"/>
      <c r="D33" s="5"/>
      <c r="E33" s="5"/>
      <c r="F33" s="5"/>
      <c r="G33" s="5"/>
      <c r="H33" s="5"/>
      <c r="I33" s="5"/>
      <c r="J33" s="5"/>
      <c r="K33" s="5"/>
      <c r="L33" s="5"/>
      <c r="M33" s="5"/>
      <c r="N33" s="5"/>
      <c r="O33" s="5"/>
      <c r="P33" s="88"/>
    </row>
    <row r="34" spans="2:16">
      <c r="B34" s="99"/>
      <c r="C34" s="89" t="s">
        <v>70</v>
      </c>
      <c r="D34" s="5"/>
      <c r="E34" s="5"/>
      <c r="F34" s="5"/>
      <c r="G34" s="5"/>
      <c r="H34" s="5"/>
      <c r="I34" s="5"/>
      <c r="J34" s="5"/>
      <c r="K34" s="5"/>
      <c r="L34" s="5"/>
      <c r="M34" s="5"/>
      <c r="N34" s="5"/>
      <c r="O34" s="5"/>
      <c r="P34" s="88"/>
    </row>
    <row r="35" spans="2:16">
      <c r="B35" s="99"/>
      <c r="C35" s="89" t="s">
        <v>71</v>
      </c>
      <c r="D35" s="5"/>
      <c r="E35" s="5"/>
      <c r="F35" s="5"/>
      <c r="G35" s="5"/>
      <c r="H35" s="5"/>
      <c r="I35" s="5"/>
      <c r="J35" s="5"/>
      <c r="K35" s="5"/>
      <c r="L35" s="5"/>
      <c r="M35" s="5"/>
      <c r="N35" s="5"/>
      <c r="O35" s="5"/>
      <c r="P35" s="88"/>
    </row>
    <row r="36" spans="2:16">
      <c r="B36" s="97"/>
      <c r="C36" s="5"/>
      <c r="D36" s="5"/>
      <c r="E36" s="5"/>
      <c r="F36" s="5"/>
      <c r="G36" s="5"/>
      <c r="H36" s="5"/>
      <c r="I36" s="5"/>
      <c r="J36" s="5"/>
      <c r="K36" s="5"/>
      <c r="L36" s="5"/>
      <c r="M36" s="5"/>
      <c r="N36" s="5"/>
      <c r="O36" s="5"/>
      <c r="P36" s="88"/>
    </row>
    <row r="37" spans="2:16">
      <c r="B37" s="98" t="s">
        <v>72</v>
      </c>
      <c r="C37" s="5"/>
      <c r="D37" s="5"/>
      <c r="E37" s="5"/>
      <c r="F37" s="5"/>
      <c r="G37" s="5"/>
      <c r="H37" s="5"/>
      <c r="I37" s="5"/>
      <c r="J37" s="5"/>
      <c r="K37" s="5"/>
      <c r="L37" s="5"/>
      <c r="M37" s="5"/>
      <c r="N37" s="5"/>
      <c r="O37" s="5"/>
      <c r="P37" s="88"/>
    </row>
    <row r="38" spans="2:16">
      <c r="B38" s="99"/>
      <c r="C38" s="92" t="s">
        <v>73</v>
      </c>
      <c r="D38" s="5"/>
      <c r="E38" s="5"/>
      <c r="F38" s="5"/>
      <c r="G38" s="5"/>
      <c r="H38" s="5"/>
      <c r="I38" s="5"/>
      <c r="J38" s="5"/>
      <c r="K38" s="5"/>
      <c r="L38" s="5"/>
      <c r="M38" s="5"/>
      <c r="N38" s="5"/>
      <c r="O38" s="5"/>
      <c r="P38" s="88"/>
    </row>
    <row r="39" spans="2:16">
      <c r="B39" s="99"/>
      <c r="C39" s="92" t="s">
        <v>74</v>
      </c>
      <c r="D39" s="5"/>
      <c r="E39" s="5"/>
      <c r="F39" s="5"/>
      <c r="G39" s="5"/>
      <c r="H39" s="5"/>
      <c r="I39" s="5"/>
      <c r="J39" s="5"/>
      <c r="K39" s="5"/>
      <c r="L39" s="5"/>
      <c r="M39" s="5"/>
      <c r="N39" s="5"/>
      <c r="O39" s="5"/>
      <c r="P39" s="88"/>
    </row>
    <row r="40" spans="2:16">
      <c r="B40" s="97"/>
      <c r="C40" s="5"/>
      <c r="D40" s="5"/>
      <c r="E40" s="5"/>
      <c r="F40" s="5"/>
      <c r="G40" s="5"/>
      <c r="H40" s="5"/>
      <c r="I40" s="5"/>
      <c r="J40" s="5"/>
      <c r="K40" s="5"/>
      <c r="L40" s="5"/>
      <c r="M40" s="5"/>
      <c r="N40" s="5"/>
      <c r="O40" s="5"/>
      <c r="P40" s="88"/>
    </row>
    <row r="41" spans="2:16">
      <c r="B41" s="98" t="s">
        <v>75</v>
      </c>
      <c r="C41" s="5"/>
      <c r="D41" s="5"/>
      <c r="E41" s="5"/>
      <c r="F41" s="5"/>
      <c r="G41" s="5"/>
      <c r="H41" s="5"/>
      <c r="I41" s="5"/>
      <c r="J41" s="5"/>
      <c r="K41" s="5"/>
      <c r="L41" s="5"/>
      <c r="M41" s="5"/>
      <c r="N41" s="5"/>
      <c r="O41" s="5"/>
      <c r="P41" s="88"/>
    </row>
    <row r="42" spans="2:16">
      <c r="B42" s="99"/>
      <c r="C42" s="89" t="s">
        <v>76</v>
      </c>
      <c r="D42" s="5"/>
      <c r="E42" s="5"/>
      <c r="F42" s="5"/>
      <c r="G42" s="5"/>
      <c r="H42" s="5"/>
      <c r="I42" s="5"/>
      <c r="J42" s="5"/>
      <c r="K42" s="5"/>
      <c r="L42" s="5"/>
      <c r="M42" s="5"/>
      <c r="N42" s="5"/>
      <c r="O42" s="5"/>
      <c r="P42" s="88"/>
    </row>
    <row r="43" spans="2:16">
      <c r="B43" s="99"/>
      <c r="C43" s="89" t="s">
        <v>77</v>
      </c>
      <c r="D43" s="5"/>
      <c r="E43" s="5"/>
      <c r="F43" s="5"/>
      <c r="G43" s="5"/>
      <c r="H43" s="5"/>
      <c r="I43" s="5"/>
      <c r="J43" s="5"/>
      <c r="K43" s="5"/>
      <c r="L43" s="5"/>
      <c r="M43" s="5"/>
      <c r="N43" s="5"/>
      <c r="O43" s="5"/>
      <c r="P43" s="88"/>
    </row>
    <row r="44" spans="2:16" ht="14.45" thickBot="1">
      <c r="B44" s="101"/>
      <c r="C44" s="90"/>
      <c r="D44" s="90"/>
      <c r="E44" s="90"/>
      <c r="F44" s="90"/>
      <c r="G44" s="90"/>
      <c r="H44" s="90"/>
      <c r="I44" s="90"/>
      <c r="J44" s="90"/>
      <c r="K44" s="90"/>
      <c r="L44" s="90"/>
      <c r="M44" s="90"/>
      <c r="N44" s="90"/>
      <c r="O44" s="90"/>
      <c r="P44" s="91"/>
    </row>
    <row r="45" spans="2:16">
      <c r="B45" s="102"/>
    </row>
  </sheetData>
  <sheetProtection algorithmName="SHA-512" hashValue="fQaINOW1QGkXHzLatC5fA0MGfz4/vsyTOiYuVMHaIhlQe6CXKgJ0oU7i36mwq9Fbv9D4XYQ3UMIcHrTXPNMZ9w==" saltValue="q6N2E/pQc7fQkt2qlbp40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3A7FB-FB53-4CEE-9B38-329555315D46}">
  <sheetPr codeName="Sheet5">
    <tabColor theme="6"/>
  </sheetPr>
  <dimension ref="A1:H116"/>
  <sheetViews>
    <sheetView zoomScaleNormal="100" workbookViewId="0">
      <pane ySplit="1" topLeftCell="A2" activePane="bottomLeft" state="frozen"/>
      <selection pane="bottomLeft" activeCell="J77" sqref="J77"/>
      <selection activeCell="B9" sqref="B9"/>
    </sheetView>
  </sheetViews>
  <sheetFormatPr defaultColWidth="9" defaultRowHeight="13.9"/>
  <cols>
    <col min="1" max="1" width="63.125" style="54" bestFit="1" customWidth="1"/>
    <col min="2" max="2" width="16.125" style="54" customWidth="1"/>
    <col min="3" max="3" width="18.125" style="85" customWidth="1"/>
    <col min="4" max="4" width="34.25" style="54" bestFit="1" customWidth="1"/>
    <col min="5" max="5" width="40.125" style="54" customWidth="1"/>
    <col min="6" max="6" width="65.5" style="54" hidden="1" customWidth="1"/>
    <col min="7" max="7" width="19.625" style="54" hidden="1" customWidth="1"/>
    <col min="8" max="8" width="71.125" style="54" hidden="1" customWidth="1"/>
    <col min="9" max="16384" width="9" style="54"/>
  </cols>
  <sheetData>
    <row r="1" spans="1:8">
      <c r="A1" s="55" t="s">
        <v>78</v>
      </c>
      <c r="B1" s="55" t="s">
        <v>79</v>
      </c>
      <c r="C1" s="55" t="s">
        <v>80</v>
      </c>
      <c r="D1" s="55" t="s">
        <v>81</v>
      </c>
      <c r="E1" s="55" t="s">
        <v>82</v>
      </c>
      <c r="F1" s="115" t="s">
        <v>83</v>
      </c>
      <c r="G1" s="115" t="s">
        <v>84</v>
      </c>
      <c r="H1" s="115" t="s">
        <v>85</v>
      </c>
    </row>
    <row r="2" spans="1:8">
      <c r="A2" t="s">
        <v>86</v>
      </c>
      <c r="B2" s="118">
        <v>30094</v>
      </c>
      <c r="C2" s="118">
        <v>531253</v>
      </c>
      <c r="D2" t="s">
        <v>87</v>
      </c>
      <c r="E2" t="s">
        <v>88</v>
      </c>
      <c r="F2" t="s">
        <v>89</v>
      </c>
      <c r="G2" t="s">
        <v>90</v>
      </c>
      <c r="H2" s="54" t="s">
        <v>91</v>
      </c>
    </row>
    <row r="3" spans="1:8">
      <c r="A3" t="s">
        <v>92</v>
      </c>
      <c r="B3" s="118">
        <v>30094</v>
      </c>
      <c r="C3" s="118">
        <v>569582</v>
      </c>
      <c r="D3" t="s">
        <v>93</v>
      </c>
      <c r="E3" t="s">
        <v>88</v>
      </c>
      <c r="F3" t="s">
        <v>92</v>
      </c>
      <c r="G3" t="s">
        <v>94</v>
      </c>
      <c r="H3" s="54" t="s">
        <v>95</v>
      </c>
    </row>
    <row r="4" spans="1:8">
      <c r="A4" t="s">
        <v>96</v>
      </c>
      <c r="B4" s="118">
        <v>30030</v>
      </c>
      <c r="C4" s="118">
        <v>532417</v>
      </c>
      <c r="D4" t="s">
        <v>87</v>
      </c>
      <c r="E4" t="s">
        <v>88</v>
      </c>
      <c r="F4" t="s">
        <v>96</v>
      </c>
      <c r="G4" t="s">
        <v>97</v>
      </c>
      <c r="H4" s="54" t="s">
        <v>98</v>
      </c>
    </row>
    <row r="5" spans="1:8">
      <c r="A5" t="s">
        <v>99</v>
      </c>
      <c r="B5" s="118">
        <v>30083</v>
      </c>
      <c r="C5" s="118">
        <v>643602</v>
      </c>
      <c r="D5" t="s">
        <v>87</v>
      </c>
      <c r="E5" t="s">
        <v>88</v>
      </c>
      <c r="F5" t="s">
        <v>99</v>
      </c>
      <c r="G5" t="s">
        <v>100</v>
      </c>
      <c r="H5" s="54" t="s">
        <v>101</v>
      </c>
    </row>
    <row r="6" spans="1:8">
      <c r="A6" t="s">
        <v>102</v>
      </c>
      <c r="B6" s="118">
        <v>30094</v>
      </c>
      <c r="C6" s="118">
        <v>82732</v>
      </c>
      <c r="D6" t="s">
        <v>87</v>
      </c>
      <c r="E6" t="s">
        <v>88</v>
      </c>
      <c r="F6" t="s">
        <v>102</v>
      </c>
      <c r="G6" t="s">
        <v>103</v>
      </c>
      <c r="H6" s="54" t="s">
        <v>104</v>
      </c>
    </row>
    <row r="7" spans="1:8">
      <c r="A7" t="s">
        <v>105</v>
      </c>
      <c r="B7" s="118">
        <v>30110</v>
      </c>
      <c r="C7" s="118">
        <v>806416</v>
      </c>
      <c r="D7" t="s">
        <v>87</v>
      </c>
      <c r="E7" t="s">
        <v>88</v>
      </c>
      <c r="F7" t="s">
        <v>105</v>
      </c>
      <c r="G7" t="s">
        <v>106</v>
      </c>
      <c r="H7" s="54" t="s">
        <v>107</v>
      </c>
    </row>
    <row r="8" spans="1:8">
      <c r="A8" t="s">
        <v>108</v>
      </c>
      <c r="B8" s="118">
        <v>34041</v>
      </c>
      <c r="C8" s="118">
        <v>169026</v>
      </c>
      <c r="D8" t="s">
        <v>109</v>
      </c>
      <c r="E8" t="s">
        <v>110</v>
      </c>
      <c r="F8" t="s">
        <v>108</v>
      </c>
      <c r="G8" t="s">
        <v>111</v>
      </c>
      <c r="H8" s="54" t="s">
        <v>112</v>
      </c>
    </row>
    <row r="9" spans="1:8">
      <c r="A9" t="s">
        <v>113</v>
      </c>
      <c r="B9" s="118">
        <v>30136</v>
      </c>
      <c r="C9" s="118">
        <v>5217</v>
      </c>
      <c r="D9" t="s">
        <v>114</v>
      </c>
      <c r="E9" t="s">
        <v>88</v>
      </c>
      <c r="F9" t="s">
        <v>113</v>
      </c>
      <c r="G9" t="s">
        <v>115</v>
      </c>
      <c r="H9" s="54" t="s">
        <v>116</v>
      </c>
    </row>
    <row r="10" spans="1:8">
      <c r="A10" t="s">
        <v>117</v>
      </c>
      <c r="B10" s="118">
        <v>34024</v>
      </c>
      <c r="C10" s="118">
        <v>192125</v>
      </c>
      <c r="D10" t="s">
        <v>118</v>
      </c>
      <c r="E10" t="s">
        <v>110</v>
      </c>
      <c r="F10" t="s">
        <v>117</v>
      </c>
      <c r="G10" t="s">
        <v>119</v>
      </c>
      <c r="H10" s="54" t="s">
        <v>120</v>
      </c>
    </row>
    <row r="11" spans="1:8">
      <c r="A11" t="s">
        <v>121</v>
      </c>
      <c r="B11" s="118">
        <v>34028</v>
      </c>
      <c r="C11" s="118">
        <v>673684</v>
      </c>
      <c r="D11" t="s">
        <v>118</v>
      </c>
      <c r="E11" t="s">
        <v>110</v>
      </c>
      <c r="F11" t="s">
        <v>121</v>
      </c>
      <c r="G11" t="s">
        <v>122</v>
      </c>
      <c r="H11" s="54" t="s">
        <v>123</v>
      </c>
    </row>
    <row r="12" spans="1:8">
      <c r="A12" t="s">
        <v>124</v>
      </c>
      <c r="B12" s="118">
        <v>34035</v>
      </c>
      <c r="C12" s="118">
        <v>4829</v>
      </c>
      <c r="D12" t="s">
        <v>125</v>
      </c>
      <c r="E12" t="s">
        <v>110</v>
      </c>
      <c r="F12" t="s">
        <v>124</v>
      </c>
      <c r="G12" t="s">
        <v>126</v>
      </c>
      <c r="H12" s="54" t="s">
        <v>127</v>
      </c>
    </row>
    <row r="13" spans="1:8">
      <c r="A13" t="s">
        <v>128</v>
      </c>
      <c r="B13" s="118">
        <v>34021</v>
      </c>
      <c r="C13" s="118">
        <v>29331</v>
      </c>
      <c r="D13" t="s">
        <v>129</v>
      </c>
      <c r="E13" t="s">
        <v>110</v>
      </c>
      <c r="F13" t="s">
        <v>128</v>
      </c>
      <c r="G13" t="s">
        <v>130</v>
      </c>
      <c r="H13" s="54" t="s">
        <v>131</v>
      </c>
    </row>
    <row r="14" spans="1:8">
      <c r="A14" t="s">
        <v>132</v>
      </c>
      <c r="B14" s="118">
        <v>30002</v>
      </c>
      <c r="C14" s="118">
        <v>529985</v>
      </c>
      <c r="D14" t="s">
        <v>133</v>
      </c>
      <c r="E14" t="s">
        <v>88</v>
      </c>
      <c r="F14" t="s">
        <v>132</v>
      </c>
      <c r="G14" t="s">
        <v>134</v>
      </c>
      <c r="H14" s="54" t="s">
        <v>135</v>
      </c>
    </row>
    <row r="15" spans="1:8">
      <c r="A15" t="s">
        <v>136</v>
      </c>
      <c r="B15" s="118">
        <v>30111</v>
      </c>
      <c r="C15" s="118">
        <v>988451</v>
      </c>
      <c r="D15" t="s">
        <v>133</v>
      </c>
      <c r="E15" t="s">
        <v>88</v>
      </c>
      <c r="F15" t="s">
        <v>136</v>
      </c>
      <c r="G15" t="s">
        <v>137</v>
      </c>
      <c r="H15" s="54" t="s">
        <v>138</v>
      </c>
    </row>
    <row r="16" spans="1:8">
      <c r="A16" t="s">
        <v>139</v>
      </c>
      <c r="B16" s="118">
        <v>30064</v>
      </c>
      <c r="C16" s="118">
        <v>988439</v>
      </c>
      <c r="D16" t="s">
        <v>133</v>
      </c>
      <c r="E16" t="s">
        <v>88</v>
      </c>
      <c r="F16" t="s">
        <v>139</v>
      </c>
      <c r="G16" t="s">
        <v>140</v>
      </c>
      <c r="H16" s="54" t="s">
        <v>141</v>
      </c>
    </row>
    <row r="17" spans="1:8">
      <c r="A17" t="s">
        <v>142</v>
      </c>
      <c r="B17" s="118">
        <v>30088</v>
      </c>
      <c r="C17" s="118">
        <v>21618</v>
      </c>
      <c r="D17" t="s">
        <v>133</v>
      </c>
      <c r="E17" t="s">
        <v>88</v>
      </c>
      <c r="F17" t="s">
        <v>142</v>
      </c>
      <c r="G17" t="s">
        <v>143</v>
      </c>
      <c r="H17" s="54" t="s">
        <v>144</v>
      </c>
    </row>
    <row r="18" spans="1:8">
      <c r="A18" t="s">
        <v>145</v>
      </c>
      <c r="B18" s="118">
        <v>34004</v>
      </c>
      <c r="C18" s="118">
        <v>532194</v>
      </c>
      <c r="D18" t="s">
        <v>133</v>
      </c>
      <c r="E18" t="s">
        <v>110</v>
      </c>
      <c r="F18" t="s">
        <v>145</v>
      </c>
      <c r="G18" t="s">
        <v>146</v>
      </c>
      <c r="H18" s="54" t="s">
        <v>147</v>
      </c>
    </row>
    <row r="19" spans="1:8">
      <c r="A19" t="s">
        <v>148</v>
      </c>
      <c r="B19" s="118">
        <v>30061</v>
      </c>
      <c r="C19" s="118">
        <v>369138</v>
      </c>
      <c r="D19" t="s">
        <v>133</v>
      </c>
      <c r="E19" t="s">
        <v>88</v>
      </c>
      <c r="F19" t="s">
        <v>148</v>
      </c>
      <c r="G19" t="s">
        <v>149</v>
      </c>
      <c r="H19" s="54" t="s">
        <v>150</v>
      </c>
    </row>
    <row r="20" spans="1:8">
      <c r="A20" t="s">
        <v>151</v>
      </c>
      <c r="B20" s="118">
        <v>30016</v>
      </c>
      <c r="C20" s="118">
        <v>916171</v>
      </c>
      <c r="D20" t="s">
        <v>133</v>
      </c>
      <c r="E20" t="s">
        <v>88</v>
      </c>
      <c r="F20" t="s">
        <v>151</v>
      </c>
      <c r="G20" t="s">
        <v>152</v>
      </c>
      <c r="H20" s="54" t="s">
        <v>153</v>
      </c>
    </row>
    <row r="21" spans="1:8">
      <c r="A21" t="s">
        <v>154</v>
      </c>
      <c r="B21" s="118">
        <v>30093</v>
      </c>
      <c r="C21" s="118">
        <v>369011</v>
      </c>
      <c r="D21" t="s">
        <v>133</v>
      </c>
      <c r="E21" t="s">
        <v>88</v>
      </c>
      <c r="F21" t="s">
        <v>154</v>
      </c>
      <c r="G21" t="s">
        <v>155</v>
      </c>
      <c r="H21" s="54" t="s">
        <v>156</v>
      </c>
    </row>
    <row r="22" spans="1:8">
      <c r="A22" t="s">
        <v>157</v>
      </c>
      <c r="B22" s="118">
        <v>30065</v>
      </c>
      <c r="C22" s="118">
        <v>530099</v>
      </c>
      <c r="D22" t="s">
        <v>133</v>
      </c>
      <c r="E22" t="s">
        <v>88</v>
      </c>
      <c r="F22" t="s">
        <v>157</v>
      </c>
      <c r="G22" t="s">
        <v>158</v>
      </c>
      <c r="H22" s="54" t="s">
        <v>159</v>
      </c>
    </row>
    <row r="23" spans="1:8">
      <c r="A23" t="s">
        <v>160</v>
      </c>
      <c r="B23" s="118">
        <v>30115</v>
      </c>
      <c r="C23" s="118">
        <v>920620</v>
      </c>
      <c r="D23" t="s">
        <v>133</v>
      </c>
      <c r="E23" t="s">
        <v>88</v>
      </c>
      <c r="F23" t="s">
        <v>160</v>
      </c>
      <c r="G23" t="s">
        <v>161</v>
      </c>
      <c r="H23" s="54" t="s">
        <v>162</v>
      </c>
    </row>
    <row r="24" spans="1:8">
      <c r="A24" t="s">
        <v>163</v>
      </c>
      <c r="B24" s="118">
        <v>30122</v>
      </c>
      <c r="C24" s="118">
        <v>262489</v>
      </c>
      <c r="D24" t="s">
        <v>133</v>
      </c>
      <c r="E24" t="s">
        <v>88</v>
      </c>
      <c r="F24" t="s">
        <v>163</v>
      </c>
      <c r="G24" t="s">
        <v>164</v>
      </c>
      <c r="H24" s="54" t="s">
        <v>165</v>
      </c>
    </row>
    <row r="25" spans="1:8">
      <c r="A25" t="s">
        <v>166</v>
      </c>
      <c r="B25" s="118">
        <v>30134</v>
      </c>
      <c r="C25" s="118">
        <v>823143</v>
      </c>
      <c r="D25" t="s">
        <v>133</v>
      </c>
      <c r="E25" t="s">
        <v>88</v>
      </c>
      <c r="F25" t="s">
        <v>167</v>
      </c>
      <c r="G25" t="s">
        <v>168</v>
      </c>
      <c r="H25" s="54" t="s">
        <v>169</v>
      </c>
    </row>
    <row r="26" spans="1:8">
      <c r="A26" t="s">
        <v>170</v>
      </c>
      <c r="B26" s="118">
        <v>30130</v>
      </c>
      <c r="C26" s="118">
        <v>568411</v>
      </c>
      <c r="D26" t="s">
        <v>133</v>
      </c>
      <c r="E26" t="s">
        <v>88</v>
      </c>
      <c r="F26" t="s">
        <v>170</v>
      </c>
      <c r="G26" t="s">
        <v>171</v>
      </c>
      <c r="H26" s="54" t="s">
        <v>172</v>
      </c>
    </row>
    <row r="27" spans="1:8">
      <c r="A27" t="s">
        <v>173</v>
      </c>
      <c r="B27" s="118">
        <v>30147</v>
      </c>
      <c r="C27" s="118">
        <v>83904</v>
      </c>
      <c r="D27" t="s">
        <v>133</v>
      </c>
      <c r="E27" t="s">
        <v>88</v>
      </c>
      <c r="F27" t="s">
        <v>173</v>
      </c>
      <c r="G27" t="s">
        <v>174</v>
      </c>
      <c r="H27" s="54" t="s">
        <v>175</v>
      </c>
    </row>
    <row r="28" spans="1:8">
      <c r="A28" t="s">
        <v>176</v>
      </c>
      <c r="B28" s="118">
        <v>31318</v>
      </c>
      <c r="C28" s="118">
        <v>31348</v>
      </c>
      <c r="D28" t="s">
        <v>133</v>
      </c>
      <c r="E28" t="s">
        <v>177</v>
      </c>
      <c r="F28" t="s">
        <v>176</v>
      </c>
      <c r="G28" t="s">
        <v>178</v>
      </c>
      <c r="H28" s="54" t="s">
        <v>179</v>
      </c>
    </row>
    <row r="29" spans="1:8">
      <c r="A29" t="s">
        <v>180</v>
      </c>
      <c r="B29" s="118">
        <v>33042</v>
      </c>
      <c r="C29" s="118">
        <v>83727</v>
      </c>
      <c r="D29" t="s">
        <v>181</v>
      </c>
      <c r="E29" t="s">
        <v>182</v>
      </c>
      <c r="F29" t="s">
        <v>180</v>
      </c>
      <c r="G29" t="s">
        <v>183</v>
      </c>
      <c r="H29" s="54" t="s">
        <v>184</v>
      </c>
    </row>
    <row r="30" spans="1:8">
      <c r="A30" t="s">
        <v>185</v>
      </c>
      <c r="B30" s="118">
        <v>30089</v>
      </c>
      <c r="C30" s="118">
        <v>529943</v>
      </c>
      <c r="D30" t="s">
        <v>133</v>
      </c>
      <c r="E30" t="s">
        <v>88</v>
      </c>
      <c r="F30" t="s">
        <v>185</v>
      </c>
      <c r="G30" t="s">
        <v>186</v>
      </c>
      <c r="H30" s="54" t="s">
        <v>187</v>
      </c>
    </row>
    <row r="31" spans="1:8">
      <c r="A31" t="s">
        <v>188</v>
      </c>
      <c r="B31" s="118">
        <v>31301</v>
      </c>
      <c r="C31" s="118">
        <v>20066</v>
      </c>
      <c r="D31" t="s">
        <v>189</v>
      </c>
      <c r="E31" t="s">
        <v>177</v>
      </c>
      <c r="F31" t="s">
        <v>188</v>
      </c>
      <c r="G31" t="s">
        <v>190</v>
      </c>
      <c r="H31" s="54" t="s">
        <v>191</v>
      </c>
    </row>
    <row r="32" spans="1:8">
      <c r="A32" t="s">
        <v>192</v>
      </c>
      <c r="B32" s="118">
        <v>30043</v>
      </c>
      <c r="C32" s="118">
        <v>831868</v>
      </c>
      <c r="D32" t="s">
        <v>193</v>
      </c>
      <c r="E32" t="s">
        <v>88</v>
      </c>
      <c r="F32" t="s">
        <v>192</v>
      </c>
      <c r="G32" t="s">
        <v>194</v>
      </c>
      <c r="H32" s="54" t="s">
        <v>195</v>
      </c>
    </row>
    <row r="33" spans="1:8">
      <c r="A33" t="s">
        <v>196</v>
      </c>
      <c r="B33" s="118">
        <v>30036</v>
      </c>
      <c r="C33" s="118">
        <v>500498</v>
      </c>
      <c r="D33" t="s">
        <v>114</v>
      </c>
      <c r="E33" t="s">
        <v>88</v>
      </c>
      <c r="F33" t="s">
        <v>196</v>
      </c>
      <c r="G33" t="s">
        <v>197</v>
      </c>
      <c r="H33" s="54" t="s">
        <v>198</v>
      </c>
    </row>
    <row r="34" spans="1:8">
      <c r="A34" t="s">
        <v>199</v>
      </c>
      <c r="B34" s="118">
        <v>34027</v>
      </c>
      <c r="C34" s="118">
        <v>505143</v>
      </c>
      <c r="D34" t="s">
        <v>200</v>
      </c>
      <c r="E34" t="s">
        <v>110</v>
      </c>
      <c r="F34" t="s">
        <v>199</v>
      </c>
      <c r="G34" t="s">
        <v>201</v>
      </c>
      <c r="H34" s="54" t="s">
        <v>202</v>
      </c>
    </row>
    <row r="35" spans="1:8">
      <c r="A35" t="s">
        <v>203</v>
      </c>
      <c r="B35" s="118">
        <v>33046</v>
      </c>
      <c r="C35" s="118">
        <v>186097</v>
      </c>
      <c r="D35" t="s">
        <v>204</v>
      </c>
      <c r="E35" t="s">
        <v>182</v>
      </c>
      <c r="F35" t="s">
        <v>203</v>
      </c>
      <c r="G35" t="s">
        <v>205</v>
      </c>
      <c r="H35" s="54" t="s">
        <v>206</v>
      </c>
    </row>
    <row r="36" spans="1:8">
      <c r="A36" t="s">
        <v>207</v>
      </c>
      <c r="B36" s="118">
        <v>31314</v>
      </c>
      <c r="C36" s="118">
        <v>20644</v>
      </c>
      <c r="D36" t="s">
        <v>208</v>
      </c>
      <c r="E36" t="s">
        <v>177</v>
      </c>
      <c r="F36" t="s">
        <v>207</v>
      </c>
      <c r="G36" t="s">
        <v>209</v>
      </c>
      <c r="H36" s="54" t="s">
        <v>210</v>
      </c>
    </row>
    <row r="37" spans="1:8">
      <c r="A37" t="s">
        <v>211</v>
      </c>
      <c r="B37" s="118">
        <v>34013</v>
      </c>
      <c r="C37" s="118">
        <v>172566</v>
      </c>
      <c r="D37" t="s">
        <v>212</v>
      </c>
      <c r="E37" t="s">
        <v>110</v>
      </c>
      <c r="F37" t="s">
        <v>211</v>
      </c>
      <c r="G37" t="s">
        <v>213</v>
      </c>
      <c r="H37" s="54" t="s">
        <v>214</v>
      </c>
    </row>
    <row r="38" spans="1:8">
      <c r="A38" t="s">
        <v>215</v>
      </c>
      <c r="B38" s="118">
        <v>31312</v>
      </c>
      <c r="C38" s="118">
        <v>20032</v>
      </c>
      <c r="D38" t="s">
        <v>216</v>
      </c>
      <c r="E38" t="s">
        <v>177</v>
      </c>
      <c r="F38" t="s">
        <v>215</v>
      </c>
      <c r="G38" t="s">
        <v>217</v>
      </c>
      <c r="H38" s="54" t="s">
        <v>218</v>
      </c>
    </row>
    <row r="39" spans="1:8">
      <c r="A39" t="s">
        <v>219</v>
      </c>
      <c r="B39" s="118">
        <v>34032</v>
      </c>
      <c r="C39" s="118">
        <v>149746</v>
      </c>
      <c r="D39" t="s">
        <v>193</v>
      </c>
      <c r="E39" t="s">
        <v>110</v>
      </c>
      <c r="F39" t="s">
        <v>219</v>
      </c>
      <c r="G39" t="s">
        <v>220</v>
      </c>
      <c r="H39" s="54" t="s">
        <v>221</v>
      </c>
    </row>
    <row r="40" spans="1:8">
      <c r="A40" t="s">
        <v>222</v>
      </c>
      <c r="B40" s="118">
        <v>34032</v>
      </c>
      <c r="C40" s="118">
        <v>80171</v>
      </c>
      <c r="D40" t="s">
        <v>193</v>
      </c>
      <c r="E40" t="s">
        <v>110</v>
      </c>
      <c r="F40" t="s">
        <v>222</v>
      </c>
      <c r="G40" t="s">
        <v>223</v>
      </c>
      <c r="H40" s="54" t="s">
        <v>224</v>
      </c>
    </row>
    <row r="41" spans="1:8">
      <c r="A41" t="s">
        <v>225</v>
      </c>
      <c r="B41" s="118">
        <v>34033</v>
      </c>
      <c r="C41" s="118">
        <v>284759</v>
      </c>
      <c r="D41" t="s">
        <v>193</v>
      </c>
      <c r="E41" t="s">
        <v>110</v>
      </c>
      <c r="F41" t="s">
        <v>226</v>
      </c>
      <c r="G41" t="s">
        <v>227</v>
      </c>
      <c r="H41" s="54" t="s">
        <v>228</v>
      </c>
    </row>
    <row r="42" spans="1:8">
      <c r="A42" t="s">
        <v>229</v>
      </c>
      <c r="B42" s="118">
        <v>30092</v>
      </c>
      <c r="C42" s="118">
        <v>22214</v>
      </c>
      <c r="D42" t="s">
        <v>230</v>
      </c>
      <c r="E42" t="s">
        <v>88</v>
      </c>
      <c r="F42" t="s">
        <v>229</v>
      </c>
      <c r="G42" t="s">
        <v>231</v>
      </c>
      <c r="H42" s="54" t="s">
        <v>232</v>
      </c>
    </row>
    <row r="43" spans="1:8">
      <c r="A43" t="s">
        <v>233</v>
      </c>
      <c r="B43" s="118">
        <v>34034</v>
      </c>
      <c r="C43" s="118">
        <v>546229</v>
      </c>
      <c r="D43" t="s">
        <v>234</v>
      </c>
      <c r="E43" t="s">
        <v>110</v>
      </c>
      <c r="F43" t="s">
        <v>233</v>
      </c>
      <c r="G43" t="s">
        <v>235</v>
      </c>
      <c r="H43" s="54" t="s">
        <v>236</v>
      </c>
    </row>
    <row r="44" spans="1:8">
      <c r="A44" t="s">
        <v>237</v>
      </c>
      <c r="B44" s="118">
        <v>30139</v>
      </c>
      <c r="C44" s="118">
        <v>526872</v>
      </c>
      <c r="D44" t="s">
        <v>114</v>
      </c>
      <c r="E44" t="s">
        <v>88</v>
      </c>
      <c r="F44" t="s">
        <v>237</v>
      </c>
      <c r="G44" t="s">
        <v>238</v>
      </c>
      <c r="H44" s="54" t="s">
        <v>239</v>
      </c>
    </row>
    <row r="45" spans="1:8">
      <c r="A45" t="s">
        <v>240</v>
      </c>
      <c r="B45" s="118">
        <v>33044</v>
      </c>
      <c r="C45" s="118">
        <v>205555</v>
      </c>
      <c r="D45" t="s">
        <v>114</v>
      </c>
      <c r="E45" t="s">
        <v>182</v>
      </c>
      <c r="F45" t="s">
        <v>240</v>
      </c>
      <c r="G45" t="s">
        <v>241</v>
      </c>
      <c r="H45" s="54" t="s">
        <v>242</v>
      </c>
    </row>
    <row r="46" spans="1:8">
      <c r="A46" t="s">
        <v>243</v>
      </c>
      <c r="B46" s="118">
        <v>33040</v>
      </c>
      <c r="C46" s="118">
        <v>238199</v>
      </c>
      <c r="D46" t="s">
        <v>193</v>
      </c>
      <c r="E46" t="s">
        <v>182</v>
      </c>
      <c r="F46" t="s">
        <v>243</v>
      </c>
      <c r="G46" t="s">
        <v>244</v>
      </c>
      <c r="H46" s="54" t="s">
        <v>245</v>
      </c>
    </row>
    <row r="47" spans="1:8">
      <c r="A47" t="s">
        <v>246</v>
      </c>
      <c r="B47" s="118">
        <v>33037</v>
      </c>
      <c r="C47" s="118">
        <v>487409</v>
      </c>
      <c r="D47" t="s">
        <v>247</v>
      </c>
      <c r="E47" t="s">
        <v>182</v>
      </c>
      <c r="F47" t="s">
        <v>248</v>
      </c>
      <c r="G47" t="s">
        <v>249</v>
      </c>
      <c r="H47" s="54" t="s">
        <v>250</v>
      </c>
    </row>
    <row r="48" spans="1:8">
      <c r="A48" t="s">
        <v>251</v>
      </c>
      <c r="B48" s="118">
        <v>33029</v>
      </c>
      <c r="C48" s="118">
        <v>104365</v>
      </c>
      <c r="D48" t="s">
        <v>247</v>
      </c>
      <c r="E48" t="s">
        <v>182</v>
      </c>
      <c r="F48" t="s">
        <v>252</v>
      </c>
      <c r="G48" t="s">
        <v>253</v>
      </c>
      <c r="H48" s="54" t="s">
        <v>254</v>
      </c>
    </row>
    <row r="49" spans="1:8">
      <c r="A49" t="s">
        <v>255</v>
      </c>
      <c r="B49" s="118">
        <v>33025</v>
      </c>
      <c r="C49" s="118">
        <v>26717</v>
      </c>
      <c r="D49" t="s">
        <v>247</v>
      </c>
      <c r="E49" t="s">
        <v>182</v>
      </c>
      <c r="F49" t="s">
        <v>256</v>
      </c>
      <c r="G49" t="s">
        <v>257</v>
      </c>
      <c r="H49" s="54" t="s">
        <v>258</v>
      </c>
    </row>
    <row r="50" spans="1:8">
      <c r="A50" t="s">
        <v>259</v>
      </c>
      <c r="B50" s="118">
        <v>33028</v>
      </c>
      <c r="C50" s="118">
        <v>28979</v>
      </c>
      <c r="D50" t="s">
        <v>247</v>
      </c>
      <c r="E50" t="s">
        <v>182</v>
      </c>
      <c r="F50" t="s">
        <v>260</v>
      </c>
      <c r="G50" t="s">
        <v>261</v>
      </c>
      <c r="H50" s="54" t="s">
        <v>262</v>
      </c>
    </row>
    <row r="51" spans="1:8">
      <c r="A51" t="s">
        <v>263</v>
      </c>
      <c r="B51" s="118">
        <v>33032</v>
      </c>
      <c r="C51" s="118">
        <v>27434</v>
      </c>
      <c r="D51" t="s">
        <v>247</v>
      </c>
      <c r="E51" t="s">
        <v>182</v>
      </c>
      <c r="F51" t="s">
        <v>264</v>
      </c>
      <c r="G51" t="s">
        <v>265</v>
      </c>
      <c r="H51" s="54" t="s">
        <v>266</v>
      </c>
    </row>
    <row r="52" spans="1:8">
      <c r="A52" t="s">
        <v>267</v>
      </c>
      <c r="B52" s="118">
        <v>33047</v>
      </c>
      <c r="C52" s="118">
        <v>233872</v>
      </c>
      <c r="D52" t="s">
        <v>268</v>
      </c>
      <c r="E52" t="s">
        <v>182</v>
      </c>
      <c r="F52" t="s">
        <v>267</v>
      </c>
      <c r="G52" t="s">
        <v>269</v>
      </c>
      <c r="H52" s="54" t="s">
        <v>270</v>
      </c>
    </row>
    <row r="53" spans="1:8">
      <c r="A53" t="s">
        <v>271</v>
      </c>
      <c r="B53" s="118">
        <v>30023</v>
      </c>
      <c r="C53" s="118">
        <v>20123</v>
      </c>
      <c r="D53" t="s">
        <v>272</v>
      </c>
      <c r="E53" t="s">
        <v>88</v>
      </c>
      <c r="F53" t="s">
        <v>271</v>
      </c>
      <c r="G53" t="s">
        <v>273</v>
      </c>
      <c r="H53" s="54" t="s">
        <v>274</v>
      </c>
    </row>
    <row r="54" spans="1:8">
      <c r="A54" t="s">
        <v>275</v>
      </c>
      <c r="B54" s="118">
        <v>30069</v>
      </c>
      <c r="C54" s="118">
        <v>167982</v>
      </c>
      <c r="D54" t="s">
        <v>193</v>
      </c>
      <c r="E54" t="s">
        <v>88</v>
      </c>
      <c r="F54" t="s">
        <v>275</v>
      </c>
      <c r="G54" t="s">
        <v>276</v>
      </c>
      <c r="H54" s="54" t="s">
        <v>277</v>
      </c>
    </row>
    <row r="55" spans="1:8">
      <c r="A55" t="s">
        <v>278</v>
      </c>
      <c r="B55" s="118">
        <v>34020</v>
      </c>
      <c r="C55" s="118">
        <v>417059</v>
      </c>
      <c r="D55" t="s">
        <v>279</v>
      </c>
      <c r="E55" t="s">
        <v>110</v>
      </c>
      <c r="F55" t="s">
        <v>280</v>
      </c>
      <c r="G55" t="s">
        <v>281</v>
      </c>
      <c r="H55" s="54" t="s">
        <v>282</v>
      </c>
    </row>
    <row r="56" spans="1:8">
      <c r="A56" t="s">
        <v>283</v>
      </c>
      <c r="B56" s="118">
        <v>31313</v>
      </c>
      <c r="C56" s="118">
        <v>135321</v>
      </c>
      <c r="D56" t="s">
        <v>284</v>
      </c>
      <c r="E56" t="s">
        <v>177</v>
      </c>
      <c r="F56" t="s">
        <v>283</v>
      </c>
      <c r="G56" t="s">
        <v>285</v>
      </c>
      <c r="H56" s="54" t="s">
        <v>286</v>
      </c>
    </row>
    <row r="57" spans="1:8">
      <c r="A57" t="s">
        <v>287</v>
      </c>
      <c r="B57" s="118">
        <v>30121</v>
      </c>
      <c r="C57" s="118">
        <v>170453</v>
      </c>
      <c r="D57" t="s">
        <v>230</v>
      </c>
      <c r="E57" t="s">
        <v>88</v>
      </c>
      <c r="F57" t="s">
        <v>287</v>
      </c>
      <c r="G57" t="s">
        <v>288</v>
      </c>
      <c r="H57" s="54" t="s">
        <v>289</v>
      </c>
    </row>
    <row r="58" spans="1:8">
      <c r="A58" t="s">
        <v>290</v>
      </c>
      <c r="B58" s="118">
        <v>30121</v>
      </c>
      <c r="C58" s="118">
        <v>179353</v>
      </c>
      <c r="D58" t="s">
        <v>230</v>
      </c>
      <c r="E58" t="s">
        <v>88</v>
      </c>
      <c r="F58" t="s">
        <v>290</v>
      </c>
      <c r="G58" t="s">
        <v>291</v>
      </c>
      <c r="H58" s="54" t="s">
        <v>292</v>
      </c>
    </row>
    <row r="59" spans="1:8">
      <c r="A59" t="s">
        <v>293</v>
      </c>
      <c r="B59" s="118">
        <v>33038</v>
      </c>
      <c r="C59" s="118">
        <v>958652</v>
      </c>
      <c r="D59" t="s">
        <v>181</v>
      </c>
      <c r="E59" t="s">
        <v>182</v>
      </c>
      <c r="F59" t="s">
        <v>293</v>
      </c>
      <c r="G59" t="s">
        <v>294</v>
      </c>
      <c r="H59" s="54" t="s">
        <v>295</v>
      </c>
    </row>
    <row r="60" spans="1:8">
      <c r="A60" t="s">
        <v>296</v>
      </c>
      <c r="B60" s="118">
        <v>30123</v>
      </c>
      <c r="C60" s="118">
        <v>284386</v>
      </c>
      <c r="D60" t="s">
        <v>230</v>
      </c>
      <c r="E60" t="s">
        <v>88</v>
      </c>
      <c r="F60" t="s">
        <v>296</v>
      </c>
      <c r="G60" t="s">
        <v>297</v>
      </c>
      <c r="H60" s="54" t="s">
        <v>298</v>
      </c>
    </row>
    <row r="61" spans="1:8">
      <c r="A61" t="s">
        <v>299</v>
      </c>
      <c r="B61" s="118">
        <v>30146</v>
      </c>
      <c r="C61" s="118">
        <v>86813</v>
      </c>
      <c r="D61" t="s">
        <v>230</v>
      </c>
      <c r="E61" t="s">
        <v>88</v>
      </c>
      <c r="F61" t="s">
        <v>300</v>
      </c>
      <c r="G61" t="s">
        <v>301</v>
      </c>
      <c r="H61" s="54" t="s">
        <v>302</v>
      </c>
    </row>
    <row r="62" spans="1:8">
      <c r="A62" t="s">
        <v>303</v>
      </c>
      <c r="B62" s="118">
        <v>30037</v>
      </c>
      <c r="C62" s="118">
        <v>179355</v>
      </c>
      <c r="D62" t="s">
        <v>230</v>
      </c>
      <c r="E62" t="s">
        <v>88</v>
      </c>
      <c r="F62" t="s">
        <v>303</v>
      </c>
      <c r="G62" t="s">
        <v>304</v>
      </c>
      <c r="H62" s="54" t="s">
        <v>305</v>
      </c>
    </row>
    <row r="63" spans="1:8">
      <c r="A63" t="s">
        <v>306</v>
      </c>
      <c r="B63" s="118">
        <v>30014</v>
      </c>
      <c r="C63" s="118">
        <v>22241</v>
      </c>
      <c r="D63" t="s">
        <v>230</v>
      </c>
      <c r="E63" t="s">
        <v>88</v>
      </c>
      <c r="F63" t="s">
        <v>306</v>
      </c>
      <c r="G63" t="s">
        <v>307</v>
      </c>
      <c r="H63" s="54" t="s">
        <v>308</v>
      </c>
    </row>
    <row r="64" spans="1:8">
      <c r="A64" t="s">
        <v>309</v>
      </c>
      <c r="B64" s="118">
        <v>30055</v>
      </c>
      <c r="C64" s="118">
        <v>20256</v>
      </c>
      <c r="D64" t="s">
        <v>310</v>
      </c>
      <c r="E64" t="s">
        <v>88</v>
      </c>
      <c r="F64" t="s">
        <v>309</v>
      </c>
      <c r="G64" t="s">
        <v>311</v>
      </c>
      <c r="H64" s="54" t="s">
        <v>312</v>
      </c>
    </row>
    <row r="65" spans="1:8">
      <c r="A65" t="s">
        <v>313</v>
      </c>
      <c r="B65" s="118">
        <v>31317</v>
      </c>
      <c r="C65" s="118">
        <v>480046</v>
      </c>
      <c r="D65" t="s">
        <v>314</v>
      </c>
      <c r="E65" t="s">
        <v>177</v>
      </c>
      <c r="F65" t="s">
        <v>313</v>
      </c>
      <c r="G65" t="s">
        <v>315</v>
      </c>
      <c r="H65" s="54" t="s">
        <v>316</v>
      </c>
    </row>
    <row r="66" spans="1:8">
      <c r="A66" t="s">
        <v>317</v>
      </c>
      <c r="B66" s="118">
        <v>31311</v>
      </c>
      <c r="C66" s="118">
        <v>20389</v>
      </c>
      <c r="D66" t="s">
        <v>318</v>
      </c>
      <c r="E66" t="s">
        <v>177</v>
      </c>
      <c r="F66" t="s">
        <v>317</v>
      </c>
      <c r="G66" t="s">
        <v>319</v>
      </c>
      <c r="H66" s="54" t="s">
        <v>320</v>
      </c>
    </row>
    <row r="67" spans="1:8">
      <c r="A67" t="s">
        <v>321</v>
      </c>
      <c r="B67" s="118">
        <v>30103</v>
      </c>
      <c r="C67" s="118">
        <v>449357</v>
      </c>
      <c r="D67" t="s">
        <v>322</v>
      </c>
      <c r="E67" t="s">
        <v>88</v>
      </c>
      <c r="F67" t="s">
        <v>321</v>
      </c>
      <c r="G67" t="s">
        <v>323</v>
      </c>
      <c r="H67" s="54" t="s">
        <v>324</v>
      </c>
    </row>
    <row r="68" spans="1:8">
      <c r="A68" t="s">
        <v>325</v>
      </c>
      <c r="B68" s="118">
        <v>30119</v>
      </c>
      <c r="C68" s="118">
        <v>117030</v>
      </c>
      <c r="D68" t="s">
        <v>114</v>
      </c>
      <c r="E68" t="s">
        <v>88</v>
      </c>
      <c r="F68" t="s">
        <v>325</v>
      </c>
      <c r="G68" t="s">
        <v>326</v>
      </c>
      <c r="H68" s="54" t="s">
        <v>327</v>
      </c>
    </row>
    <row r="69" spans="1:8">
      <c r="A69" t="s">
        <v>328</v>
      </c>
      <c r="B69" s="118">
        <v>33036</v>
      </c>
      <c r="C69" s="118">
        <v>154380</v>
      </c>
      <c r="D69" t="s">
        <v>329</v>
      </c>
      <c r="E69" t="s">
        <v>182</v>
      </c>
      <c r="F69" t="s">
        <v>328</v>
      </c>
      <c r="G69" t="s">
        <v>330</v>
      </c>
      <c r="H69" s="54" t="s">
        <v>331</v>
      </c>
    </row>
    <row r="70" spans="1:8">
      <c r="A70" t="s">
        <v>332</v>
      </c>
      <c r="B70" s="118">
        <v>31319</v>
      </c>
      <c r="C70" s="118">
        <v>20082</v>
      </c>
      <c r="D70" t="s">
        <v>333</v>
      </c>
      <c r="E70" t="s">
        <v>177</v>
      </c>
      <c r="F70" t="s">
        <v>332</v>
      </c>
      <c r="G70" t="s">
        <v>334</v>
      </c>
      <c r="H70" s="54" t="s">
        <v>335</v>
      </c>
    </row>
    <row r="71" spans="1:8">
      <c r="A71" t="s">
        <v>336</v>
      </c>
      <c r="B71" s="118">
        <v>31302</v>
      </c>
      <c r="C71" s="118">
        <v>20058</v>
      </c>
      <c r="D71" t="s">
        <v>189</v>
      </c>
      <c r="E71" t="s">
        <v>177</v>
      </c>
      <c r="F71" t="s">
        <v>336</v>
      </c>
      <c r="G71" t="s">
        <v>337</v>
      </c>
      <c r="H71" s="54" t="s">
        <v>338</v>
      </c>
    </row>
    <row r="72" spans="1:8">
      <c r="A72" t="s">
        <v>339</v>
      </c>
      <c r="B72" s="118">
        <v>30148</v>
      </c>
      <c r="C72" s="118">
        <v>206779</v>
      </c>
      <c r="D72" t="s">
        <v>340</v>
      </c>
      <c r="E72" t="s">
        <v>88</v>
      </c>
      <c r="F72" t="s">
        <v>339</v>
      </c>
      <c r="G72" t="s">
        <v>341</v>
      </c>
      <c r="H72" s="54" t="s">
        <v>342</v>
      </c>
    </row>
    <row r="73" spans="1:8">
      <c r="A73" t="s">
        <v>343</v>
      </c>
      <c r="B73" s="118">
        <v>30085</v>
      </c>
      <c r="C73" s="118">
        <v>481309</v>
      </c>
      <c r="D73" t="s">
        <v>340</v>
      </c>
      <c r="E73" t="s">
        <v>88</v>
      </c>
      <c r="F73" t="s">
        <v>344</v>
      </c>
      <c r="G73" t="s">
        <v>345</v>
      </c>
      <c r="H73" s="54" t="s">
        <v>346</v>
      </c>
    </row>
    <row r="74" spans="1:8">
      <c r="A74" t="s">
        <v>347</v>
      </c>
      <c r="B74" s="118">
        <v>30148</v>
      </c>
      <c r="C74" s="118">
        <v>88182</v>
      </c>
      <c r="D74" t="s">
        <v>348</v>
      </c>
      <c r="E74" t="s">
        <v>88</v>
      </c>
      <c r="F74" t="s">
        <v>347</v>
      </c>
      <c r="G74" t="s">
        <v>349</v>
      </c>
      <c r="H74" s="54" t="s">
        <v>350</v>
      </c>
    </row>
    <row r="75" spans="1:8">
      <c r="A75" t="s">
        <v>351</v>
      </c>
      <c r="B75" s="118">
        <v>34029</v>
      </c>
      <c r="C75" s="118">
        <v>920630</v>
      </c>
      <c r="D75" t="s">
        <v>109</v>
      </c>
      <c r="E75" t="s">
        <v>110</v>
      </c>
      <c r="F75" t="s">
        <v>351</v>
      </c>
      <c r="G75" t="s">
        <v>352</v>
      </c>
      <c r="H75" s="54" t="s">
        <v>353</v>
      </c>
    </row>
    <row r="76" spans="1:8">
      <c r="A76" t="s">
        <v>354</v>
      </c>
      <c r="B76" s="118">
        <v>30114</v>
      </c>
      <c r="C76" s="118">
        <v>921107</v>
      </c>
      <c r="D76" t="s">
        <v>340</v>
      </c>
      <c r="E76" t="s">
        <v>88</v>
      </c>
      <c r="F76" t="s">
        <v>354</v>
      </c>
      <c r="G76" t="s">
        <v>355</v>
      </c>
      <c r="H76" s="54" t="s">
        <v>356</v>
      </c>
    </row>
    <row r="77" spans="1:8">
      <c r="A77" t="s">
        <v>357</v>
      </c>
      <c r="B77" s="118">
        <v>30114</v>
      </c>
      <c r="C77" s="118">
        <v>898935</v>
      </c>
      <c r="D77" t="s">
        <v>340</v>
      </c>
      <c r="E77" t="s">
        <v>110</v>
      </c>
      <c r="F77" t="s">
        <v>357</v>
      </c>
      <c r="G77" t="s">
        <v>358</v>
      </c>
      <c r="H77" s="54" t="s">
        <v>359</v>
      </c>
    </row>
    <row r="78" spans="1:8">
      <c r="A78" t="s">
        <v>360</v>
      </c>
      <c r="B78" s="118">
        <v>31304</v>
      </c>
      <c r="C78" s="118">
        <v>529919</v>
      </c>
      <c r="D78" t="s">
        <v>133</v>
      </c>
      <c r="E78" t="s">
        <v>177</v>
      </c>
      <c r="F78" t="s">
        <v>360</v>
      </c>
      <c r="G78" t="s">
        <v>361</v>
      </c>
      <c r="H78" s="54" t="s">
        <v>362</v>
      </c>
    </row>
    <row r="79" spans="1:8">
      <c r="A79" t="s">
        <v>363</v>
      </c>
      <c r="B79" s="118">
        <v>34030</v>
      </c>
      <c r="C79" s="118">
        <v>946031</v>
      </c>
      <c r="D79" t="s">
        <v>364</v>
      </c>
      <c r="E79" t="s">
        <v>110</v>
      </c>
      <c r="F79" t="s">
        <v>363</v>
      </c>
      <c r="G79" t="s">
        <v>365</v>
      </c>
      <c r="H79" s="54" t="s">
        <v>366</v>
      </c>
    </row>
    <row r="80" spans="1:8">
      <c r="A80" t="s">
        <v>367</v>
      </c>
      <c r="B80" s="118">
        <v>33039</v>
      </c>
      <c r="C80" s="118">
        <v>130304</v>
      </c>
      <c r="D80" t="s">
        <v>368</v>
      </c>
      <c r="E80" t="s">
        <v>182</v>
      </c>
      <c r="F80" t="s">
        <v>367</v>
      </c>
      <c r="G80" t="s">
        <v>369</v>
      </c>
      <c r="H80" s="54" t="s">
        <v>370</v>
      </c>
    </row>
    <row r="81" spans="1:8">
      <c r="A81" t="s">
        <v>371</v>
      </c>
      <c r="B81" s="118">
        <v>33302</v>
      </c>
      <c r="C81" s="118">
        <v>706707</v>
      </c>
      <c r="D81" t="s">
        <v>372</v>
      </c>
      <c r="E81" t="s">
        <v>373</v>
      </c>
      <c r="F81" t="s">
        <v>374</v>
      </c>
      <c r="G81" t="s">
        <v>375</v>
      </c>
      <c r="H81" s="54" t="s">
        <v>376</v>
      </c>
    </row>
    <row r="82" spans="1:8">
      <c r="A82" t="s">
        <v>377</v>
      </c>
      <c r="B82" s="118">
        <v>34038</v>
      </c>
      <c r="C82" s="118">
        <v>85017</v>
      </c>
      <c r="D82" t="s">
        <v>378</v>
      </c>
      <c r="E82" t="s">
        <v>110</v>
      </c>
      <c r="F82" t="s">
        <v>377</v>
      </c>
      <c r="G82" t="s">
        <v>379</v>
      </c>
      <c r="H82" s="54" t="s">
        <v>380</v>
      </c>
    </row>
    <row r="83" spans="1:8">
      <c r="A83" t="s">
        <v>381</v>
      </c>
      <c r="B83" s="118">
        <v>32006</v>
      </c>
      <c r="C83" s="118">
        <v>181262</v>
      </c>
      <c r="D83" t="s">
        <v>382</v>
      </c>
      <c r="E83" t="s">
        <v>383</v>
      </c>
      <c r="F83" t="s">
        <v>381</v>
      </c>
      <c r="G83" t="s">
        <v>384</v>
      </c>
      <c r="H83" s="54" t="s">
        <v>385</v>
      </c>
    </row>
    <row r="84" spans="1:8">
      <c r="A84" t="s">
        <v>386</v>
      </c>
      <c r="B84" s="118">
        <v>34031</v>
      </c>
      <c r="C84" s="118">
        <v>8168</v>
      </c>
      <c r="D84" t="s">
        <v>364</v>
      </c>
      <c r="E84" t="s">
        <v>110</v>
      </c>
      <c r="F84" t="s">
        <v>386</v>
      </c>
      <c r="G84" t="s">
        <v>387</v>
      </c>
      <c r="H84" s="54" t="s">
        <v>388</v>
      </c>
    </row>
    <row r="85" spans="1:8">
      <c r="A85" t="s">
        <v>389</v>
      </c>
      <c r="B85" s="118">
        <v>33041</v>
      </c>
      <c r="C85" s="118">
        <v>393089</v>
      </c>
      <c r="D85" t="s">
        <v>329</v>
      </c>
      <c r="E85" t="s">
        <v>182</v>
      </c>
      <c r="F85" t="s">
        <v>389</v>
      </c>
      <c r="G85" t="s">
        <v>390</v>
      </c>
      <c r="H85" s="54" t="s">
        <v>391</v>
      </c>
    </row>
    <row r="86" spans="1:8">
      <c r="A86" t="s">
        <v>392</v>
      </c>
      <c r="B86" s="118">
        <v>33043</v>
      </c>
      <c r="C86" s="118">
        <v>145860</v>
      </c>
      <c r="D86" t="s">
        <v>393</v>
      </c>
      <c r="E86" t="s">
        <v>182</v>
      </c>
      <c r="F86" t="s">
        <v>392</v>
      </c>
      <c r="G86" t="s">
        <v>394</v>
      </c>
      <c r="H86" s="54" t="s">
        <v>395</v>
      </c>
    </row>
    <row r="87" spans="1:8">
      <c r="A87" t="s">
        <v>396</v>
      </c>
      <c r="B87" s="118">
        <v>33045</v>
      </c>
      <c r="C87" s="118">
        <v>201879</v>
      </c>
      <c r="D87" t="s">
        <v>393</v>
      </c>
      <c r="E87" t="s">
        <v>182</v>
      </c>
      <c r="F87" t="s">
        <v>396</v>
      </c>
      <c r="G87" t="s">
        <v>397</v>
      </c>
      <c r="H87" s="54" t="s">
        <v>398</v>
      </c>
    </row>
    <row r="88" spans="1:8">
      <c r="A88" t="s">
        <v>399</v>
      </c>
      <c r="B88" s="118">
        <v>30038</v>
      </c>
      <c r="C88" s="118">
        <v>20652</v>
      </c>
      <c r="D88" t="s">
        <v>230</v>
      </c>
      <c r="E88" t="s">
        <v>88</v>
      </c>
      <c r="F88" t="s">
        <v>399</v>
      </c>
      <c r="G88" t="s">
        <v>400</v>
      </c>
      <c r="H88" s="54" t="s">
        <v>401</v>
      </c>
    </row>
    <row r="89" spans="1:8">
      <c r="A89" t="s">
        <v>402</v>
      </c>
      <c r="B89" s="118">
        <v>30087</v>
      </c>
      <c r="C89" s="118">
        <v>21501</v>
      </c>
      <c r="D89" t="s">
        <v>230</v>
      </c>
      <c r="E89" t="s">
        <v>88</v>
      </c>
      <c r="F89" t="s">
        <v>402</v>
      </c>
      <c r="G89" t="s">
        <v>403</v>
      </c>
      <c r="H89" s="54" t="s">
        <v>404</v>
      </c>
    </row>
    <row r="90" spans="1:8">
      <c r="A90" t="s">
        <v>405</v>
      </c>
      <c r="B90" s="118">
        <v>32002</v>
      </c>
      <c r="C90" s="118">
        <v>180144</v>
      </c>
      <c r="D90" t="s">
        <v>181</v>
      </c>
      <c r="E90" t="s">
        <v>383</v>
      </c>
      <c r="F90" t="s">
        <v>405</v>
      </c>
      <c r="G90" t="s">
        <v>406</v>
      </c>
      <c r="H90" s="54" t="s">
        <v>407</v>
      </c>
    </row>
    <row r="91" spans="1:8">
      <c r="A91" t="s">
        <v>408</v>
      </c>
      <c r="B91" s="118">
        <v>32002</v>
      </c>
      <c r="C91" s="118">
        <v>219946</v>
      </c>
      <c r="D91" t="s">
        <v>181</v>
      </c>
      <c r="E91" t="s">
        <v>383</v>
      </c>
      <c r="F91" t="s">
        <v>408</v>
      </c>
      <c r="G91" t="s">
        <v>409</v>
      </c>
      <c r="H91" s="54" t="s">
        <v>410</v>
      </c>
    </row>
    <row r="92" spans="1:8">
      <c r="A92" t="s">
        <v>411</v>
      </c>
      <c r="B92" s="118">
        <v>32001</v>
      </c>
      <c r="C92" s="118">
        <v>459835</v>
      </c>
      <c r="D92" t="s">
        <v>181</v>
      </c>
      <c r="E92" t="s">
        <v>383</v>
      </c>
      <c r="F92" t="s">
        <v>411</v>
      </c>
      <c r="G92" t="s">
        <v>412</v>
      </c>
      <c r="H92" s="54" t="s">
        <v>413</v>
      </c>
    </row>
    <row r="93" spans="1:8">
      <c r="A93" t="s">
        <v>414</v>
      </c>
      <c r="B93" s="118">
        <v>32005</v>
      </c>
      <c r="C93" s="118">
        <v>707721</v>
      </c>
      <c r="D93" t="s">
        <v>181</v>
      </c>
      <c r="E93" t="s">
        <v>383</v>
      </c>
      <c r="F93" t="s">
        <v>414</v>
      </c>
      <c r="G93" t="s">
        <v>415</v>
      </c>
      <c r="H93" s="54" t="s">
        <v>416</v>
      </c>
    </row>
    <row r="94" spans="1:8">
      <c r="A94" t="s">
        <v>417</v>
      </c>
      <c r="B94" s="118">
        <v>34022</v>
      </c>
      <c r="C94" s="118">
        <v>172145</v>
      </c>
      <c r="D94" t="s">
        <v>109</v>
      </c>
      <c r="E94" t="s">
        <v>110</v>
      </c>
      <c r="F94" t="s">
        <v>417</v>
      </c>
      <c r="G94" t="s">
        <v>418</v>
      </c>
      <c r="H94" s="54" t="s">
        <v>419</v>
      </c>
    </row>
    <row r="95" spans="1:8">
      <c r="A95" t="s">
        <v>420</v>
      </c>
      <c r="B95" s="118">
        <v>30024</v>
      </c>
      <c r="C95" s="118">
        <v>691974</v>
      </c>
      <c r="D95" t="s">
        <v>114</v>
      </c>
      <c r="E95" t="s">
        <v>88</v>
      </c>
      <c r="F95" t="s">
        <v>420</v>
      </c>
      <c r="G95" t="s">
        <v>421</v>
      </c>
      <c r="H95" s="54" t="s">
        <v>422</v>
      </c>
    </row>
    <row r="96" spans="1:8">
      <c r="A96" t="s">
        <v>423</v>
      </c>
      <c r="B96" s="118">
        <v>30011</v>
      </c>
      <c r="C96" s="118">
        <v>134003</v>
      </c>
      <c r="D96" t="s">
        <v>284</v>
      </c>
      <c r="E96" t="s">
        <v>88</v>
      </c>
      <c r="F96" t="s">
        <v>423</v>
      </c>
      <c r="G96" t="s">
        <v>424</v>
      </c>
      <c r="H96" s="54" t="s">
        <v>425</v>
      </c>
    </row>
    <row r="97" spans="1:8">
      <c r="A97" t="s">
        <v>426</v>
      </c>
      <c r="B97" s="118">
        <v>30010</v>
      </c>
      <c r="C97" s="118">
        <v>134169</v>
      </c>
      <c r="D97" t="s">
        <v>284</v>
      </c>
      <c r="E97" t="s">
        <v>88</v>
      </c>
      <c r="F97" t="s">
        <v>426</v>
      </c>
      <c r="G97" t="s">
        <v>427</v>
      </c>
      <c r="H97" s="54" t="s">
        <v>428</v>
      </c>
    </row>
    <row r="98" spans="1:8">
      <c r="A98" t="s">
        <v>429</v>
      </c>
      <c r="B98" s="118">
        <v>30024</v>
      </c>
      <c r="C98" s="118">
        <v>951864</v>
      </c>
      <c r="D98" t="s">
        <v>114</v>
      </c>
      <c r="E98" t="s">
        <v>88</v>
      </c>
      <c r="F98" t="s">
        <v>429</v>
      </c>
      <c r="G98" t="s">
        <v>430</v>
      </c>
      <c r="H98" s="54" t="s">
        <v>431</v>
      </c>
    </row>
    <row r="99" spans="1:8">
      <c r="A99" t="s">
        <v>432</v>
      </c>
      <c r="B99" s="118">
        <v>30062</v>
      </c>
      <c r="C99" s="118">
        <v>20016</v>
      </c>
      <c r="D99" t="s">
        <v>433</v>
      </c>
      <c r="E99" t="s">
        <v>88</v>
      </c>
      <c r="F99" t="s">
        <v>432</v>
      </c>
      <c r="G99" t="s">
        <v>434</v>
      </c>
      <c r="H99" s="54" t="s">
        <v>435</v>
      </c>
    </row>
    <row r="100" spans="1:8">
      <c r="A100" t="s">
        <v>432</v>
      </c>
      <c r="B100" s="118">
        <v>30062</v>
      </c>
      <c r="C100" s="118">
        <v>237216</v>
      </c>
      <c r="D100" t="s">
        <v>433</v>
      </c>
      <c r="E100" t="s">
        <v>110</v>
      </c>
      <c r="F100" t="s">
        <v>432</v>
      </c>
      <c r="G100" t="s">
        <v>436</v>
      </c>
      <c r="H100" s="54" t="s">
        <v>437</v>
      </c>
    </row>
    <row r="101" spans="1:8">
      <c r="A101" t="s">
        <v>438</v>
      </c>
      <c r="B101" s="118">
        <v>34023</v>
      </c>
      <c r="C101" s="118">
        <v>598089</v>
      </c>
      <c r="D101" t="s">
        <v>439</v>
      </c>
      <c r="E101" t="s">
        <v>110</v>
      </c>
      <c r="F101" t="s">
        <v>438</v>
      </c>
      <c r="G101" t="s">
        <v>440</v>
      </c>
      <c r="H101" s="54" t="s">
        <v>441</v>
      </c>
    </row>
    <row r="102" spans="1:8">
      <c r="A102" t="s">
        <v>442</v>
      </c>
      <c r="B102" s="118">
        <v>30006</v>
      </c>
      <c r="C102" s="118">
        <v>20462</v>
      </c>
      <c r="D102" t="s">
        <v>189</v>
      </c>
      <c r="E102" t="s">
        <v>88</v>
      </c>
      <c r="F102" t="s">
        <v>442</v>
      </c>
      <c r="G102" t="s">
        <v>443</v>
      </c>
      <c r="H102" s="54" t="s">
        <v>444</v>
      </c>
    </row>
    <row r="103" spans="1:8">
      <c r="A103" t="s">
        <v>445</v>
      </c>
      <c r="B103" s="118">
        <v>30006</v>
      </c>
      <c r="C103" s="118">
        <v>187347</v>
      </c>
      <c r="D103" t="s">
        <v>189</v>
      </c>
      <c r="E103" t="s">
        <v>88</v>
      </c>
      <c r="F103" t="s">
        <v>445</v>
      </c>
      <c r="G103" t="s">
        <v>446</v>
      </c>
      <c r="H103" s="54" t="s">
        <v>447</v>
      </c>
    </row>
    <row r="104" spans="1:8">
      <c r="A104" t="s">
        <v>448</v>
      </c>
      <c r="B104" s="118">
        <v>34026</v>
      </c>
      <c r="C104" s="118">
        <v>616672</v>
      </c>
      <c r="D104" t="s">
        <v>364</v>
      </c>
      <c r="E104" t="s">
        <v>110</v>
      </c>
      <c r="F104" t="s">
        <v>448</v>
      </c>
      <c r="G104" t="s">
        <v>449</v>
      </c>
      <c r="H104" s="54" t="s">
        <v>450</v>
      </c>
    </row>
    <row r="105" spans="1:8">
      <c r="A105" t="s">
        <v>451</v>
      </c>
      <c r="B105" s="118">
        <v>30117</v>
      </c>
      <c r="C105" s="118">
        <v>104567</v>
      </c>
      <c r="D105" t="s">
        <v>193</v>
      </c>
      <c r="E105" t="s">
        <v>88</v>
      </c>
      <c r="F105" t="s">
        <v>451</v>
      </c>
      <c r="G105" t="s">
        <v>452</v>
      </c>
      <c r="H105" s="54" t="s">
        <v>453</v>
      </c>
    </row>
    <row r="106" spans="1:8">
      <c r="A106" t="s">
        <v>454</v>
      </c>
      <c r="B106" s="118">
        <v>30022</v>
      </c>
      <c r="C106" s="118">
        <v>20107</v>
      </c>
      <c r="D106" t="s">
        <v>455</v>
      </c>
      <c r="E106" t="s">
        <v>88</v>
      </c>
      <c r="F106" t="s">
        <v>454</v>
      </c>
      <c r="G106" t="s">
        <v>456</v>
      </c>
      <c r="H106" s="54" t="s">
        <v>457</v>
      </c>
    </row>
    <row r="107" spans="1:8">
      <c r="A107" t="s">
        <v>458</v>
      </c>
      <c r="B107" s="118">
        <v>30007</v>
      </c>
      <c r="C107" s="118">
        <v>20438</v>
      </c>
      <c r="D107" t="s">
        <v>272</v>
      </c>
      <c r="E107" t="s">
        <v>88</v>
      </c>
      <c r="F107" t="s">
        <v>458</v>
      </c>
      <c r="G107" t="s">
        <v>459</v>
      </c>
      <c r="H107" s="54" t="s">
        <v>460</v>
      </c>
    </row>
    <row r="108" spans="1:8">
      <c r="A108" t="s">
        <v>461</v>
      </c>
      <c r="B108" s="118">
        <v>34040</v>
      </c>
      <c r="C108" s="118">
        <v>155242</v>
      </c>
      <c r="D108" t="s">
        <v>364</v>
      </c>
      <c r="E108" t="s">
        <v>110</v>
      </c>
      <c r="F108" t="s">
        <v>461</v>
      </c>
      <c r="G108" t="s">
        <v>462</v>
      </c>
      <c r="H108" s="54" t="s">
        <v>463</v>
      </c>
    </row>
    <row r="109" spans="1:8">
      <c r="A109" t="s">
        <v>464</v>
      </c>
      <c r="B109" s="118">
        <v>32004</v>
      </c>
      <c r="C109" s="118">
        <v>4042</v>
      </c>
      <c r="D109" t="s">
        <v>465</v>
      </c>
      <c r="E109" t="s">
        <v>383</v>
      </c>
      <c r="F109" t="s">
        <v>466</v>
      </c>
      <c r="G109" t="s">
        <v>467</v>
      </c>
      <c r="H109" s="54" t="s">
        <v>468</v>
      </c>
    </row>
    <row r="110" spans="1:8">
      <c r="A110" t="s">
        <v>469</v>
      </c>
      <c r="B110" s="118">
        <v>30101</v>
      </c>
      <c r="C110" s="118">
        <v>531237</v>
      </c>
      <c r="D110" t="s">
        <v>340</v>
      </c>
      <c r="E110" t="s">
        <v>88</v>
      </c>
      <c r="F110" t="s">
        <v>469</v>
      </c>
      <c r="G110" t="s">
        <v>470</v>
      </c>
      <c r="H110" s="54" t="s">
        <v>471</v>
      </c>
    </row>
    <row r="111" spans="1:8">
      <c r="A111" t="s">
        <v>472</v>
      </c>
      <c r="B111" s="118">
        <v>31315</v>
      </c>
      <c r="C111" s="118">
        <v>192584</v>
      </c>
      <c r="D111" t="s">
        <v>473</v>
      </c>
      <c r="E111" t="s">
        <v>177</v>
      </c>
      <c r="F111" t="s">
        <v>472</v>
      </c>
      <c r="G111" t="s">
        <v>474</v>
      </c>
      <c r="H111" s="54" t="s">
        <v>475</v>
      </c>
    </row>
    <row r="112" spans="1:8">
      <c r="A112" t="s">
        <v>476</v>
      </c>
      <c r="B112" s="118">
        <v>31300</v>
      </c>
      <c r="C112" s="118">
        <v>649577</v>
      </c>
      <c r="D112" t="s">
        <v>477</v>
      </c>
      <c r="E112" t="s">
        <v>177</v>
      </c>
      <c r="F112" t="s">
        <v>476</v>
      </c>
      <c r="G112" t="s">
        <v>478</v>
      </c>
      <c r="H112" s="54" t="s">
        <v>479</v>
      </c>
    </row>
    <row r="113" spans="1:8">
      <c r="A113" t="s">
        <v>480</v>
      </c>
      <c r="B113" s="118">
        <v>34025</v>
      </c>
      <c r="C113" s="118">
        <v>366289</v>
      </c>
      <c r="D113" t="s">
        <v>481</v>
      </c>
      <c r="E113" t="s">
        <v>110</v>
      </c>
      <c r="F113" t="s">
        <v>480</v>
      </c>
      <c r="G113" t="s">
        <v>482</v>
      </c>
      <c r="H113" s="54" t="s">
        <v>483</v>
      </c>
    </row>
    <row r="114" spans="1:8">
      <c r="A114" t="s">
        <v>484</v>
      </c>
      <c r="B114" s="118">
        <v>30012</v>
      </c>
      <c r="C114" s="118">
        <v>20420</v>
      </c>
      <c r="D114" t="s">
        <v>114</v>
      </c>
      <c r="E114" t="s">
        <v>88</v>
      </c>
      <c r="F114" t="s">
        <v>484</v>
      </c>
      <c r="G114" t="s">
        <v>485</v>
      </c>
      <c r="H114" s="54" t="s">
        <v>486</v>
      </c>
    </row>
    <row r="115" spans="1:8">
      <c r="A115" t="s">
        <v>487</v>
      </c>
      <c r="B115" s="118">
        <v>30013</v>
      </c>
      <c r="C115" s="118">
        <v>20264</v>
      </c>
      <c r="D115" t="s">
        <v>488</v>
      </c>
      <c r="E115" t="s">
        <v>88</v>
      </c>
      <c r="F115" t="s">
        <v>487</v>
      </c>
      <c r="G115" t="s">
        <v>489</v>
      </c>
      <c r="H115" s="54" t="s">
        <v>490</v>
      </c>
    </row>
    <row r="116" spans="1:8">
      <c r="A116" t="s">
        <v>491</v>
      </c>
      <c r="B116" s="118">
        <v>33034</v>
      </c>
      <c r="C116" s="118">
        <v>776411</v>
      </c>
      <c r="D116" t="s">
        <v>247</v>
      </c>
      <c r="E116" t="s">
        <v>182</v>
      </c>
      <c r="F116" t="s">
        <v>491</v>
      </c>
      <c r="G116" t="s">
        <v>492</v>
      </c>
      <c r="H116" s="54" t="s">
        <v>493</v>
      </c>
    </row>
  </sheetData>
  <sheetProtection algorithmName="SHA-512" hashValue="+4pCLlowru3AOCe+rZknBF66hAgSmreyiIsj4LkmskCoryOsZPmhC4bqWQ0S2Oc3t7HwmQvnC34JE/7QiQjIWg==" saltValue="ZgmJN6KODRWV9GWJejqYiw==" spinCount="100000" sheet="1" selectLockedCells="1" autoFilter="0"/>
  <autoFilter ref="A1:H116" xr:uid="{6253A7FB-FB53-4CEE-9B38-329555315D46}">
    <sortState xmlns:xlrd2="http://schemas.microsoft.com/office/spreadsheetml/2017/richdata2" ref="A2:H116">
      <sortCondition ref="A1:A116"/>
    </sortState>
  </autoFilter>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AD4C-0649-4985-95CB-B7F41B6B8732}">
  <sheetPr>
    <tabColor rgb="FFCFAFE7"/>
  </sheetPr>
  <dimension ref="A1:O27"/>
  <sheetViews>
    <sheetView zoomScaleNormal="100"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6384" width="9" style="10"/>
  </cols>
  <sheetData>
    <row r="1" spans="1:15">
      <c r="A1" s="135" t="str">
        <f>IF('Hospital Information'!C24=D10, "STEP 2: "&amp;D10&amp;" DATA ENTRY", D10&amp;" HOSPITALS ONLY - REPORTING TAB NOT APPLICABLE")</f>
        <v>CHILDRENS HOSPITALS ONLY - REPORTING TAB NOT APPLICABLE</v>
      </c>
      <c r="B1" s="135"/>
      <c r="C1" s="135"/>
      <c r="D1" s="135"/>
      <c r="E1" s="135"/>
      <c r="F1" s="135"/>
      <c r="G1" s="135"/>
      <c r="H1" s="135"/>
      <c r="I1" s="135"/>
      <c r="J1" s="135"/>
      <c r="K1" s="135"/>
      <c r="L1" s="135"/>
      <c r="M1" s="135"/>
    </row>
    <row r="2" spans="1:15" s="30" customFormat="1" ht="30" customHeight="1">
      <c r="A2" s="26" t="s">
        <v>494</v>
      </c>
      <c r="B2" s="27"/>
      <c r="C2" s="28"/>
      <c r="D2" s="136" t="s">
        <v>495</v>
      </c>
      <c r="E2" s="136"/>
      <c r="F2" s="136"/>
      <c r="G2" s="136"/>
      <c r="H2" s="136"/>
      <c r="I2" s="136"/>
      <c r="J2" s="136"/>
      <c r="K2" s="136"/>
      <c r="L2" s="136"/>
      <c r="M2" s="136"/>
    </row>
    <row r="3" spans="1:15" s="30" customFormat="1" ht="30" customHeight="1">
      <c r="A3" s="26" t="s">
        <v>496</v>
      </c>
      <c r="B3" s="27"/>
      <c r="C3" s="28"/>
      <c r="D3" s="136" t="s">
        <v>497</v>
      </c>
      <c r="E3" s="136"/>
      <c r="F3" s="136"/>
      <c r="G3" s="136"/>
      <c r="H3" s="136"/>
      <c r="I3" s="136"/>
      <c r="J3" s="136"/>
      <c r="K3" s="136"/>
      <c r="L3" s="136"/>
      <c r="M3" s="136"/>
    </row>
    <row r="4" spans="1:15" s="30" customFormat="1" ht="15" customHeight="1">
      <c r="A4" s="24" t="s">
        <v>40</v>
      </c>
      <c r="B4" s="25"/>
      <c r="C4" s="29"/>
      <c r="D4" s="123" t="s">
        <v>498</v>
      </c>
      <c r="E4" s="123"/>
      <c r="F4" s="123"/>
      <c r="G4" s="123"/>
      <c r="H4" s="123"/>
      <c r="I4" s="123"/>
      <c r="J4" s="123"/>
      <c r="K4" s="123"/>
      <c r="L4" s="123"/>
      <c r="M4" s="123"/>
    </row>
    <row r="5" spans="1:15" ht="30" customHeight="1">
      <c r="A5" s="24" t="s">
        <v>499</v>
      </c>
      <c r="B5" s="25"/>
      <c r="C5" s="23"/>
      <c r="D5" s="137" t="s">
        <v>500</v>
      </c>
      <c r="E5" s="138"/>
      <c r="F5" s="138"/>
      <c r="G5" s="138"/>
      <c r="H5" s="138"/>
      <c r="I5" s="138"/>
      <c r="J5" s="138"/>
      <c r="K5" s="138"/>
      <c r="L5" s="138"/>
      <c r="M5" s="139"/>
    </row>
    <row r="6" spans="1:15" ht="30" customHeight="1">
      <c r="A6" s="24" t="s">
        <v>501</v>
      </c>
      <c r="B6" s="25"/>
      <c r="C6" s="23"/>
      <c r="D6" s="137" t="s">
        <v>502</v>
      </c>
      <c r="E6" s="138"/>
      <c r="F6" s="138"/>
      <c r="G6" s="138"/>
      <c r="H6" s="138"/>
      <c r="I6" s="138"/>
      <c r="J6" s="138"/>
      <c r="K6" s="138"/>
      <c r="L6" s="138"/>
      <c r="M6" s="139"/>
      <c r="O6" s="31"/>
    </row>
    <row r="7" spans="1:15" ht="15" customHeight="1">
      <c r="A7" s="129" t="s">
        <v>503</v>
      </c>
      <c r="B7" s="130"/>
      <c r="C7" s="131"/>
      <c r="D7" s="132" t="s">
        <v>504</v>
      </c>
      <c r="E7" s="133"/>
      <c r="F7" s="133"/>
      <c r="G7" s="133"/>
      <c r="H7" s="133"/>
      <c r="I7" s="133"/>
      <c r="J7" s="133"/>
      <c r="K7" s="133"/>
      <c r="L7" s="133"/>
      <c r="M7" s="134"/>
      <c r="O7" s="31"/>
    </row>
    <row r="8" spans="1:15" s="30" customFormat="1" ht="39.75" customHeight="1">
      <c r="A8" s="24" t="s">
        <v>505</v>
      </c>
      <c r="B8" s="25"/>
      <c r="C8" s="29"/>
      <c r="D8" s="124" t="s">
        <v>506</v>
      </c>
      <c r="E8" s="125"/>
      <c r="F8" s="125"/>
      <c r="G8" s="125"/>
      <c r="H8" s="125"/>
      <c r="I8" s="125"/>
      <c r="J8" s="125"/>
      <c r="K8" s="125"/>
      <c r="L8" s="125"/>
      <c r="M8" s="126"/>
      <c r="O8" s="31"/>
    </row>
    <row r="9" spans="1:15" ht="30" customHeight="1">
      <c r="A9" s="24" t="s">
        <v>507</v>
      </c>
      <c r="B9" s="25"/>
      <c r="C9" s="23"/>
      <c r="D9" s="128" t="s">
        <v>508</v>
      </c>
      <c r="E9" s="128"/>
      <c r="F9" s="128"/>
      <c r="G9" s="128"/>
      <c r="H9" s="128"/>
      <c r="I9" s="128"/>
      <c r="J9" s="128"/>
      <c r="K9" s="128"/>
      <c r="L9" s="128"/>
      <c r="M9" s="128"/>
      <c r="O9" s="32"/>
    </row>
    <row r="10" spans="1:15" s="30" customFormat="1" ht="30" customHeight="1">
      <c r="A10" s="24" t="s">
        <v>509</v>
      </c>
      <c r="B10" s="25"/>
      <c r="C10" s="29"/>
      <c r="D10" s="127" t="s">
        <v>373</v>
      </c>
      <c r="E10" s="127"/>
      <c r="F10" s="127"/>
      <c r="G10" s="127"/>
      <c r="H10" s="127"/>
      <c r="I10" s="127"/>
      <c r="J10" s="127"/>
      <c r="K10" s="127"/>
      <c r="L10" s="127"/>
      <c r="M10" s="127"/>
    </row>
    <row r="12" spans="1:15" s="73" customFormat="1" ht="14.45">
      <c r="A12" s="20"/>
      <c r="B12" s="76"/>
      <c r="C12" s="77"/>
      <c r="D12" s="80"/>
      <c r="E12" s="81"/>
      <c r="F12" s="80" t="s">
        <v>510</v>
      </c>
      <c r="G12" s="81"/>
      <c r="H12" s="81"/>
      <c r="I12" s="81"/>
      <c r="J12" s="81"/>
      <c r="K12" s="81"/>
      <c r="L12" s="81"/>
      <c r="M12" s="82"/>
    </row>
    <row r="14" spans="1:15">
      <c r="B14" s="120" t="s">
        <v>511</v>
      </c>
      <c r="C14" s="121"/>
      <c r="D14" s="121"/>
      <c r="E14" s="121"/>
      <c r="F14" s="121"/>
      <c r="G14" s="121"/>
      <c r="H14" s="121"/>
      <c r="I14" s="121"/>
      <c r="J14" s="121"/>
      <c r="K14" s="121"/>
      <c r="L14" s="121"/>
      <c r="M14" s="122"/>
    </row>
    <row r="15" spans="1:15">
      <c r="B15" s="11"/>
      <c r="C15" s="51" t="s">
        <v>512</v>
      </c>
      <c r="M15" s="12"/>
    </row>
    <row r="16" spans="1:15">
      <c r="B16" s="11"/>
      <c r="D16" s="10" t="s">
        <v>513</v>
      </c>
      <c r="M16" s="12"/>
    </row>
    <row r="17" spans="2:13">
      <c r="B17" s="11"/>
      <c r="C17" s="21" t="s">
        <v>499</v>
      </c>
      <c r="D17" s="59"/>
      <c r="M17" s="12"/>
    </row>
    <row r="18" spans="2:13">
      <c r="B18" s="11"/>
      <c r="M18" s="12"/>
    </row>
    <row r="19" spans="2:13">
      <c r="B19" s="11"/>
      <c r="D19" s="10" t="s">
        <v>514</v>
      </c>
      <c r="M19" s="12"/>
    </row>
    <row r="20" spans="2:13">
      <c r="B20" s="11"/>
      <c r="C20" s="21" t="s">
        <v>501</v>
      </c>
      <c r="D20" s="59"/>
      <c r="M20" s="12"/>
    </row>
    <row r="21" spans="2:13">
      <c r="B21" s="13"/>
      <c r="C21" s="14"/>
      <c r="D21" s="14"/>
      <c r="E21" s="14"/>
      <c r="F21" s="14"/>
      <c r="G21" s="14"/>
      <c r="H21" s="14"/>
      <c r="I21" s="14"/>
      <c r="J21" s="14"/>
      <c r="K21" s="14"/>
      <c r="L21" s="14"/>
      <c r="M21" s="15"/>
    </row>
    <row r="22" spans="2:13">
      <c r="B22" s="120" t="s">
        <v>515</v>
      </c>
      <c r="C22" s="121"/>
      <c r="D22" s="121"/>
      <c r="E22" s="121"/>
      <c r="F22" s="121"/>
      <c r="G22" s="121"/>
      <c r="H22" s="121"/>
      <c r="I22" s="121"/>
      <c r="J22" s="121"/>
      <c r="K22" s="121"/>
      <c r="L22" s="121"/>
      <c r="M22" s="122"/>
    </row>
    <row r="23" spans="2:13">
      <c r="B23" s="11"/>
      <c r="M23" s="12"/>
    </row>
    <row r="24" spans="2:13" ht="14.45">
      <c r="B24" s="11"/>
      <c r="C24" s="10" t="s">
        <v>516</v>
      </c>
      <c r="D24" s="83" t="str">
        <f>IFERROR(D17/D20,"")</f>
        <v/>
      </c>
      <c r="F24" s="22" t="s">
        <v>517</v>
      </c>
      <c r="M24" s="12"/>
    </row>
    <row r="25" spans="2:13">
      <c r="B25" s="13"/>
      <c r="C25" s="14"/>
      <c r="D25" s="14"/>
      <c r="E25" s="14"/>
      <c r="F25" s="14"/>
      <c r="G25" s="14"/>
      <c r="H25" s="14"/>
      <c r="I25" s="14"/>
      <c r="J25" s="14"/>
      <c r="K25" s="14"/>
      <c r="L25" s="14"/>
      <c r="M25" s="15"/>
    </row>
    <row r="27" spans="2:13" s="20" customFormat="1" ht="14.45"/>
  </sheetData>
  <sheetProtection algorithmName="SHA-512" hashValue="JHReF/Uw78InOv0q/nVRXgKlPCZ9SzrERMUivHqa+qhLMNewNrMBLqtKGli1kh21Knayl5Ao74Zkg3GZCFfVag==" saltValue="JyC9z2NKyL3y62vP38uquQ==" spinCount="100000" sheet="1" objects="1" scenarios="1"/>
  <dataConsolidate/>
  <mergeCells count="13">
    <mergeCell ref="A1:M1"/>
    <mergeCell ref="D2:M2"/>
    <mergeCell ref="D5:M5"/>
    <mergeCell ref="D6:M6"/>
    <mergeCell ref="B14:M14"/>
    <mergeCell ref="D3:M3"/>
    <mergeCell ref="B22:M22"/>
    <mergeCell ref="D4:M4"/>
    <mergeCell ref="D8:M8"/>
    <mergeCell ref="D10:M10"/>
    <mergeCell ref="D9:M9"/>
    <mergeCell ref="A7:C7"/>
    <mergeCell ref="D7:M7"/>
  </mergeCells>
  <conditionalFormatting sqref="A1:M1">
    <cfRule type="containsText" dxfId="23" priority="6" operator="containsText" text="STEP 2">
      <formula>NOT(ISERROR(SEARCH("STEP 2",A1)))</formula>
    </cfRule>
  </conditionalFormatting>
  <conditionalFormatting sqref="B12:C12">
    <cfRule type="cellIs" dxfId="22" priority="4" operator="equal">
      <formula>""</formula>
    </cfRule>
  </conditionalFormatting>
  <conditionalFormatting sqref="D17 D20">
    <cfRule type="cellIs" dxfId="21" priority="5"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5669A6F4-2870-474C-AFB0-6BA734017168}">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1" id="{00000000-000E-0000-0400-000001000000}">
            <xm:f>'Hospital Information'!$C$24&lt;&gt;"CHILDRENS"</xm:f>
            <x14:dxf>
              <numFmt numFmtId="167" formatCode=";;;"/>
              <fill>
                <patternFill patternType="lightUp">
                  <fgColor auto="1"/>
                  <bgColor theme="0"/>
                </patternFill>
              </fill>
              <border>
                <left/>
                <right/>
                <top/>
                <bottom/>
              </border>
            </x14:dxf>
          </x14:cfRule>
          <xm:sqref>A2:M25</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49162-3DBC-4EBE-8E80-4AABDCD8A50D}">
  <sheetPr>
    <tabColor theme="4" tint="0.79998168889431442"/>
  </sheetPr>
  <dimension ref="A1:M27"/>
  <sheetViews>
    <sheetView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6384" width="9" style="10"/>
  </cols>
  <sheetData>
    <row r="1" spans="1:13">
      <c r="A1" s="135" t="str">
        <f>IF('Hospital Information'!C24=D10, "STEP 2: "&amp;D10&amp;" DATA ENTRY", D10&amp;" HOSPITALS ONLY - REPORTING TAB NOT APPLICABLE")</f>
        <v>CRITICAL ACCESS HOSPITALS ONLY - REPORTING TAB NOT APPLICABLE</v>
      </c>
      <c r="B1" s="135"/>
      <c r="C1" s="135"/>
      <c r="D1" s="135"/>
      <c r="E1" s="135"/>
      <c r="F1" s="135"/>
      <c r="G1" s="135"/>
      <c r="H1" s="135"/>
      <c r="I1" s="135"/>
      <c r="J1" s="135"/>
      <c r="K1" s="135"/>
      <c r="L1" s="135"/>
      <c r="M1" s="135"/>
    </row>
    <row r="2" spans="1:13" s="30" customFormat="1" ht="30" customHeight="1">
      <c r="A2" s="24" t="s">
        <v>494</v>
      </c>
      <c r="B2" s="25"/>
      <c r="C2" s="29"/>
      <c r="D2" s="140" t="s">
        <v>518</v>
      </c>
      <c r="E2" s="141"/>
      <c r="F2" s="141"/>
      <c r="G2" s="141"/>
      <c r="H2" s="141"/>
      <c r="I2" s="141"/>
      <c r="J2" s="141"/>
      <c r="K2" s="141"/>
      <c r="L2" s="141"/>
      <c r="M2" s="142"/>
    </row>
    <row r="3" spans="1:13" s="30" customFormat="1" ht="30" customHeight="1">
      <c r="A3" s="24" t="s">
        <v>496</v>
      </c>
      <c r="B3" s="25"/>
      <c r="C3" s="29"/>
      <c r="D3" s="152" t="s">
        <v>519</v>
      </c>
      <c r="E3" s="153"/>
      <c r="F3" s="153"/>
      <c r="G3" s="153"/>
      <c r="H3" s="153"/>
      <c r="I3" s="153"/>
      <c r="J3" s="153"/>
      <c r="K3" s="153"/>
      <c r="L3" s="153"/>
      <c r="M3" s="154"/>
    </row>
    <row r="4" spans="1:13" s="30" customFormat="1" ht="15" customHeight="1">
      <c r="A4" s="24" t="s">
        <v>40</v>
      </c>
      <c r="B4" s="25"/>
      <c r="C4" s="29"/>
      <c r="D4" s="143" t="s">
        <v>520</v>
      </c>
      <c r="E4" s="144"/>
      <c r="F4" s="144"/>
      <c r="G4" s="144"/>
      <c r="H4" s="144"/>
      <c r="I4" s="144"/>
      <c r="J4" s="144"/>
      <c r="K4" s="144"/>
      <c r="L4" s="144"/>
      <c r="M4" s="145"/>
    </row>
    <row r="5" spans="1:13" ht="30" customHeight="1">
      <c r="A5" s="24" t="s">
        <v>499</v>
      </c>
      <c r="B5" s="25"/>
      <c r="C5" s="23"/>
      <c r="D5" s="146" t="s">
        <v>521</v>
      </c>
      <c r="E5" s="147"/>
      <c r="F5" s="147"/>
      <c r="G5" s="147"/>
      <c r="H5" s="147"/>
      <c r="I5" s="147"/>
      <c r="J5" s="147"/>
      <c r="K5" s="147"/>
      <c r="L5" s="147"/>
      <c r="M5" s="148"/>
    </row>
    <row r="6" spans="1:13" ht="45" customHeight="1">
      <c r="A6" s="24" t="s">
        <v>522</v>
      </c>
      <c r="B6" s="25"/>
      <c r="C6" s="23"/>
      <c r="D6" s="149" t="s">
        <v>523</v>
      </c>
      <c r="E6" s="150"/>
      <c r="F6" s="150"/>
      <c r="G6" s="150"/>
      <c r="H6" s="150"/>
      <c r="I6" s="150"/>
      <c r="J6" s="150"/>
      <c r="K6" s="150"/>
      <c r="L6" s="150"/>
      <c r="M6" s="151"/>
    </row>
    <row r="7" spans="1:13" ht="15" customHeight="1">
      <c r="A7" s="129" t="s">
        <v>503</v>
      </c>
      <c r="B7" s="130"/>
      <c r="C7" s="131"/>
      <c r="D7" s="132" t="s">
        <v>504</v>
      </c>
      <c r="E7" s="133"/>
      <c r="F7" s="133"/>
      <c r="G7" s="133"/>
      <c r="H7" s="133"/>
      <c r="I7" s="133"/>
      <c r="J7" s="133"/>
      <c r="K7" s="133"/>
      <c r="L7" s="133"/>
      <c r="M7" s="134"/>
    </row>
    <row r="8" spans="1:13" s="30" customFormat="1" ht="67.5" customHeight="1">
      <c r="A8" s="24" t="s">
        <v>505</v>
      </c>
      <c r="B8" s="25"/>
      <c r="C8" s="29"/>
      <c r="D8" s="124" t="s">
        <v>524</v>
      </c>
      <c r="E8" s="125"/>
      <c r="F8" s="125"/>
      <c r="G8" s="125"/>
      <c r="H8" s="125"/>
      <c r="I8" s="125"/>
      <c r="J8" s="125"/>
      <c r="K8" s="125"/>
      <c r="L8" s="125"/>
      <c r="M8" s="126"/>
    </row>
    <row r="9" spans="1:13" ht="30" customHeight="1">
      <c r="A9" s="24" t="s">
        <v>507</v>
      </c>
      <c r="B9" s="25"/>
      <c r="C9" s="23"/>
      <c r="D9" s="128" t="s">
        <v>525</v>
      </c>
      <c r="E9" s="128"/>
      <c r="F9" s="128"/>
      <c r="G9" s="128"/>
      <c r="H9" s="128"/>
      <c r="I9" s="128"/>
      <c r="J9" s="128"/>
      <c r="K9" s="128"/>
      <c r="L9" s="128"/>
      <c r="M9" s="128"/>
    </row>
    <row r="10" spans="1:13" s="30" customFormat="1" ht="30" customHeight="1">
      <c r="A10" s="24" t="s">
        <v>509</v>
      </c>
      <c r="B10" s="25"/>
      <c r="C10" s="29"/>
      <c r="D10" s="140" t="s">
        <v>177</v>
      </c>
      <c r="E10" s="141"/>
      <c r="F10" s="141"/>
      <c r="G10" s="141"/>
      <c r="H10" s="141"/>
      <c r="I10" s="141"/>
      <c r="J10" s="141"/>
      <c r="K10" s="141"/>
      <c r="L10" s="141"/>
      <c r="M10" s="142"/>
    </row>
    <row r="12" spans="1:13" s="73" customFormat="1" ht="14.45">
      <c r="A12" s="20"/>
      <c r="B12" s="76"/>
      <c r="C12" s="77"/>
      <c r="D12" s="80"/>
      <c r="E12" s="81"/>
      <c r="F12" s="80" t="s">
        <v>510</v>
      </c>
      <c r="G12" s="81"/>
      <c r="H12" s="81"/>
      <c r="I12" s="81"/>
      <c r="J12" s="81"/>
      <c r="K12" s="81"/>
      <c r="L12" s="81"/>
      <c r="M12" s="82"/>
    </row>
    <row r="14" spans="1:13">
      <c r="B14" s="120" t="s">
        <v>511</v>
      </c>
      <c r="C14" s="121"/>
      <c r="D14" s="121"/>
      <c r="E14" s="121"/>
      <c r="F14" s="121"/>
      <c r="G14" s="121"/>
      <c r="H14" s="121"/>
      <c r="I14" s="121"/>
      <c r="J14" s="121"/>
      <c r="K14" s="121"/>
      <c r="L14" s="121"/>
      <c r="M14" s="122"/>
    </row>
    <row r="15" spans="1:13">
      <c r="B15" s="11"/>
      <c r="C15" s="51" t="s">
        <v>526</v>
      </c>
      <c r="M15" s="12"/>
    </row>
    <row r="16" spans="1:13">
      <c r="B16" s="11"/>
      <c r="D16" s="10" t="s">
        <v>527</v>
      </c>
      <c r="M16" s="12"/>
    </row>
    <row r="17" spans="2:13">
      <c r="B17" s="11"/>
      <c r="C17" s="21" t="s">
        <v>499</v>
      </c>
      <c r="D17" s="59"/>
      <c r="F17" s="51" t="s">
        <v>528</v>
      </c>
      <c r="M17" s="12"/>
    </row>
    <row r="18" spans="2:13">
      <c r="B18" s="11"/>
      <c r="C18" s="21"/>
      <c r="M18" s="12"/>
    </row>
    <row r="19" spans="2:13">
      <c r="B19" s="11"/>
      <c r="D19" s="10" t="s">
        <v>529</v>
      </c>
      <c r="I19" s="16"/>
      <c r="M19" s="12"/>
    </row>
    <row r="20" spans="2:13">
      <c r="B20" s="11"/>
      <c r="C20" s="21" t="s">
        <v>530</v>
      </c>
      <c r="D20" s="59"/>
      <c r="M20" s="12"/>
    </row>
    <row r="21" spans="2:13">
      <c r="B21" s="11"/>
      <c r="M21" s="12"/>
    </row>
    <row r="22" spans="2:13">
      <c r="B22" s="120" t="s">
        <v>515</v>
      </c>
      <c r="C22" s="121"/>
      <c r="D22" s="121"/>
      <c r="E22" s="121"/>
      <c r="F22" s="121"/>
      <c r="G22" s="121"/>
      <c r="H22" s="121"/>
      <c r="I22" s="121"/>
      <c r="J22" s="121"/>
      <c r="K22" s="121"/>
      <c r="L22" s="121"/>
      <c r="M22" s="122"/>
    </row>
    <row r="23" spans="2:13">
      <c r="B23" s="11"/>
      <c r="M23" s="12"/>
    </row>
    <row r="24" spans="2:13">
      <c r="B24" s="11"/>
      <c r="C24" s="10" t="s">
        <v>531</v>
      </c>
      <c r="D24" s="4">
        <f>D17</f>
        <v>0</v>
      </c>
      <c r="F24" s="22" t="s">
        <v>532</v>
      </c>
      <c r="M24" s="12"/>
    </row>
    <row r="25" spans="2:13">
      <c r="B25" s="13"/>
      <c r="C25" s="14"/>
      <c r="D25" s="14"/>
      <c r="E25" s="14"/>
      <c r="F25" s="14"/>
      <c r="G25" s="14"/>
      <c r="H25" s="14"/>
      <c r="I25" s="14"/>
      <c r="J25" s="14"/>
      <c r="K25" s="14"/>
      <c r="L25" s="14"/>
      <c r="M25" s="15"/>
    </row>
    <row r="27" spans="2:13" ht="14.45">
      <c r="B27" s="20"/>
    </row>
  </sheetData>
  <sheetProtection algorithmName="SHA-512" hashValue="s35YeHlaSlE9oiH/vXM/pP1C6xQ/nyWOwCcYyycUDHQbAjXKO4GASw3yEUb5jxNatISU7CnyYXg26paqXsbqkg==" saltValue="5N6Jc4kIEtgpwbmbJNV5/w==" spinCount="100000" sheet="1" objects="1" scenarios="1"/>
  <mergeCells count="13">
    <mergeCell ref="A1:M1"/>
    <mergeCell ref="B14:M14"/>
    <mergeCell ref="B22:M22"/>
    <mergeCell ref="D10:M10"/>
    <mergeCell ref="D2:M2"/>
    <mergeCell ref="D4:M4"/>
    <mergeCell ref="D5:M5"/>
    <mergeCell ref="D6:M6"/>
    <mergeCell ref="D8:M8"/>
    <mergeCell ref="D3:M3"/>
    <mergeCell ref="D9:M9"/>
    <mergeCell ref="A7:C7"/>
    <mergeCell ref="D7:M7"/>
  </mergeCells>
  <conditionalFormatting sqref="A1:M1">
    <cfRule type="containsText" dxfId="19" priority="6" operator="containsText" text="STEP 2">
      <formula>NOT(ISERROR(SEARCH("STEP 2",A1)))</formula>
    </cfRule>
  </conditionalFormatting>
  <conditionalFormatting sqref="B12:C12">
    <cfRule type="cellIs" dxfId="18" priority="4" operator="equal">
      <formula>""</formula>
    </cfRule>
  </conditionalFormatting>
  <conditionalFormatting sqref="D17 D20">
    <cfRule type="cellIs" dxfId="17" priority="5"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A2DB9C9F-4D49-4530-B8F5-859D8F742E73}">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1" id="{00000000-000E-0000-0500-000001000000}">
            <xm:f>'Hospital Information'!$C$24&lt;&gt;"CRITICAL ACCESS"</xm:f>
            <x14:dxf>
              <font>
                <strike val="0"/>
              </font>
              <numFmt numFmtId="167" formatCode=";;;"/>
              <fill>
                <patternFill patternType="lightUp">
                  <bgColor theme="0"/>
                </patternFill>
              </fill>
              <border>
                <left/>
                <right/>
                <top/>
                <bottom/>
              </border>
            </x14:dxf>
          </x14:cfRule>
          <xm:sqref>A2:M25</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2B4CFF-3188-447C-9890-52BB2DC2AD4B}">
  <sheetPr>
    <tabColor rgb="FFD9B28B"/>
  </sheetPr>
  <dimension ref="A1:Q26"/>
  <sheetViews>
    <sheetView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6384" width="9" style="10"/>
  </cols>
  <sheetData>
    <row r="1" spans="1:15">
      <c r="A1" s="135" t="str">
        <f>IF('Hospital Information'!C24=D10, "STEP 2: "&amp;D10&amp;" DATA ENTRY", D10&amp;" HOSPITALS ONLY - REPORTING TAB NOT APPLICABLE")</f>
        <v>GENERAL ACUTE HOSPITALS ONLY - REPORTING TAB NOT APPLICABLE</v>
      </c>
      <c r="B1" s="135"/>
      <c r="C1" s="135"/>
      <c r="D1" s="135"/>
      <c r="E1" s="135"/>
      <c r="F1" s="135"/>
      <c r="G1" s="135"/>
      <c r="H1" s="135"/>
      <c r="I1" s="135"/>
      <c r="J1" s="135"/>
      <c r="K1" s="135"/>
      <c r="L1" s="135"/>
      <c r="M1" s="135"/>
    </row>
    <row r="2" spans="1:15" s="30" customFormat="1" ht="30" customHeight="1">
      <c r="A2" s="26" t="s">
        <v>494</v>
      </c>
      <c r="B2" s="27"/>
      <c r="C2" s="28"/>
      <c r="D2" s="136" t="s">
        <v>495</v>
      </c>
      <c r="E2" s="136"/>
      <c r="F2" s="136"/>
      <c r="G2" s="136"/>
      <c r="H2" s="136"/>
      <c r="I2" s="136"/>
      <c r="J2" s="136"/>
      <c r="K2" s="136"/>
      <c r="L2" s="136"/>
      <c r="M2" s="136"/>
    </row>
    <row r="3" spans="1:15" s="30" customFormat="1" ht="30" customHeight="1">
      <c r="A3" s="26" t="s">
        <v>496</v>
      </c>
      <c r="B3" s="27"/>
      <c r="C3" s="28"/>
      <c r="D3" s="136" t="s">
        <v>497</v>
      </c>
      <c r="E3" s="136"/>
      <c r="F3" s="136"/>
      <c r="G3" s="136"/>
      <c r="H3" s="136"/>
      <c r="I3" s="136"/>
      <c r="J3" s="136"/>
      <c r="K3" s="136"/>
      <c r="L3" s="136"/>
      <c r="M3" s="136"/>
    </row>
    <row r="4" spans="1:15" s="30" customFormat="1" ht="15" customHeight="1">
      <c r="A4" s="24" t="s">
        <v>40</v>
      </c>
      <c r="B4" s="25"/>
      <c r="C4" s="29"/>
      <c r="D4" s="123" t="s">
        <v>498</v>
      </c>
      <c r="E4" s="123"/>
      <c r="F4" s="123"/>
      <c r="G4" s="123"/>
      <c r="H4" s="123"/>
      <c r="I4" s="123"/>
      <c r="J4" s="123"/>
      <c r="K4" s="123"/>
      <c r="L4" s="123"/>
      <c r="M4" s="123"/>
    </row>
    <row r="5" spans="1:15" ht="30" customHeight="1">
      <c r="A5" s="24" t="s">
        <v>499</v>
      </c>
      <c r="B5" s="25"/>
      <c r="C5" s="23"/>
      <c r="D5" s="137" t="s">
        <v>500</v>
      </c>
      <c r="E5" s="138"/>
      <c r="F5" s="138"/>
      <c r="G5" s="138"/>
      <c r="H5" s="138"/>
      <c r="I5" s="138"/>
      <c r="J5" s="138"/>
      <c r="K5" s="138"/>
      <c r="L5" s="138"/>
      <c r="M5" s="139"/>
    </row>
    <row r="6" spans="1:15" ht="30" customHeight="1">
      <c r="A6" s="24" t="s">
        <v>501</v>
      </c>
      <c r="B6" s="25"/>
      <c r="C6" s="23"/>
      <c r="D6" s="137" t="s">
        <v>502</v>
      </c>
      <c r="E6" s="138"/>
      <c r="F6" s="138"/>
      <c r="G6" s="138"/>
      <c r="H6" s="138"/>
      <c r="I6" s="138"/>
      <c r="J6" s="138"/>
      <c r="K6" s="138"/>
      <c r="L6" s="138"/>
      <c r="M6" s="139"/>
      <c r="O6" s="31"/>
    </row>
    <row r="7" spans="1:15" s="30" customFormat="1" ht="15" customHeight="1">
      <c r="A7" s="129" t="s">
        <v>503</v>
      </c>
      <c r="B7" s="130"/>
      <c r="C7" s="131"/>
      <c r="D7" s="132" t="s">
        <v>504</v>
      </c>
      <c r="E7" s="133"/>
      <c r="F7" s="133"/>
      <c r="G7" s="133"/>
      <c r="H7" s="133"/>
      <c r="I7" s="133"/>
      <c r="J7" s="133"/>
      <c r="K7" s="133"/>
      <c r="L7" s="133"/>
      <c r="M7" s="134"/>
      <c r="O7" s="31"/>
    </row>
    <row r="8" spans="1:15" s="30" customFormat="1" ht="30" customHeight="1">
      <c r="A8" s="24" t="s">
        <v>505</v>
      </c>
      <c r="B8" s="25"/>
      <c r="C8" s="29"/>
      <c r="D8" s="124" t="s">
        <v>506</v>
      </c>
      <c r="E8" s="125"/>
      <c r="F8" s="125"/>
      <c r="G8" s="125"/>
      <c r="H8" s="125"/>
      <c r="I8" s="125"/>
      <c r="J8" s="125"/>
      <c r="K8" s="125"/>
      <c r="L8" s="125"/>
      <c r="M8" s="126"/>
      <c r="O8" s="31"/>
    </row>
    <row r="9" spans="1:15" s="30" customFormat="1" ht="30" customHeight="1">
      <c r="A9" s="24" t="s">
        <v>507</v>
      </c>
      <c r="B9" s="25"/>
      <c r="C9" s="23"/>
      <c r="D9" s="128" t="s">
        <v>508</v>
      </c>
      <c r="E9" s="128"/>
      <c r="F9" s="128"/>
      <c r="G9" s="128"/>
      <c r="H9" s="128"/>
      <c r="I9" s="128"/>
      <c r="J9" s="128"/>
      <c r="K9" s="128"/>
      <c r="L9" s="128"/>
      <c r="M9" s="128"/>
    </row>
    <row r="10" spans="1:15" ht="30" customHeight="1">
      <c r="A10" s="24" t="s">
        <v>509</v>
      </c>
      <c r="B10" s="25"/>
      <c r="C10" s="29"/>
      <c r="D10" s="127" t="s">
        <v>88</v>
      </c>
      <c r="E10" s="127"/>
      <c r="F10" s="127"/>
      <c r="G10" s="127"/>
      <c r="H10" s="127"/>
      <c r="I10" s="127"/>
      <c r="J10" s="127"/>
      <c r="K10" s="127"/>
      <c r="L10" s="127"/>
      <c r="M10" s="127"/>
    </row>
    <row r="12" spans="1:15" s="73" customFormat="1" ht="14.45">
      <c r="A12" s="20"/>
      <c r="B12" s="76"/>
      <c r="C12" s="77"/>
      <c r="D12" s="80"/>
      <c r="E12" s="81"/>
      <c r="F12" s="80" t="s">
        <v>510</v>
      </c>
      <c r="G12" s="81"/>
      <c r="H12" s="81"/>
      <c r="I12" s="81"/>
      <c r="J12" s="81"/>
      <c r="K12" s="81"/>
      <c r="L12" s="81"/>
      <c r="M12" s="82"/>
    </row>
    <row r="13" spans="1:15" ht="14.45">
      <c r="A13" s="20"/>
      <c r="B13" s="20"/>
      <c r="C13" s="20"/>
      <c r="D13" s="20"/>
      <c r="E13" s="20"/>
      <c r="F13" s="20"/>
      <c r="G13" s="20"/>
      <c r="H13" s="20"/>
      <c r="I13" s="20"/>
      <c r="J13" s="20"/>
      <c r="K13" s="20"/>
      <c r="L13" s="20"/>
      <c r="M13" s="20"/>
    </row>
    <row r="14" spans="1:15">
      <c r="B14" s="120" t="s">
        <v>511</v>
      </c>
      <c r="C14" s="121"/>
      <c r="D14" s="121"/>
      <c r="E14" s="121"/>
      <c r="F14" s="121"/>
      <c r="G14" s="121"/>
      <c r="H14" s="121"/>
      <c r="I14" s="121"/>
      <c r="J14" s="121"/>
      <c r="K14" s="121"/>
      <c r="L14" s="121"/>
      <c r="M14" s="122"/>
    </row>
    <row r="15" spans="1:15" ht="14.25" customHeight="1">
      <c r="B15" s="11"/>
      <c r="C15" s="52" t="s">
        <v>512</v>
      </c>
      <c r="M15" s="12"/>
    </row>
    <row r="16" spans="1:15">
      <c r="B16" s="11"/>
      <c r="D16" s="10" t="s">
        <v>513</v>
      </c>
      <c r="M16" s="12"/>
    </row>
    <row r="17" spans="1:17">
      <c r="B17" s="11"/>
      <c r="C17" s="21" t="s">
        <v>499</v>
      </c>
      <c r="D17" s="59"/>
      <c r="M17" s="12"/>
    </row>
    <row r="18" spans="1:17">
      <c r="B18" s="11"/>
      <c r="M18" s="12"/>
    </row>
    <row r="19" spans="1:17">
      <c r="B19" s="11"/>
      <c r="D19" s="10" t="s">
        <v>514</v>
      </c>
      <c r="M19" s="12"/>
    </row>
    <row r="20" spans="1:17">
      <c r="B20" s="11"/>
      <c r="C20" s="21" t="s">
        <v>501</v>
      </c>
      <c r="D20" s="59"/>
      <c r="M20" s="12"/>
    </row>
    <row r="21" spans="1:17">
      <c r="B21" s="13"/>
      <c r="C21" s="14"/>
      <c r="D21" s="14"/>
      <c r="E21" s="14"/>
      <c r="F21" s="14"/>
      <c r="G21" s="14"/>
      <c r="H21" s="14"/>
      <c r="I21" s="14"/>
      <c r="J21" s="14"/>
      <c r="K21" s="14"/>
      <c r="L21" s="14"/>
      <c r="M21" s="15"/>
    </row>
    <row r="22" spans="1:17">
      <c r="B22" s="120" t="s">
        <v>515</v>
      </c>
      <c r="C22" s="121"/>
      <c r="D22" s="121"/>
      <c r="E22" s="121"/>
      <c r="F22" s="121"/>
      <c r="G22" s="121"/>
      <c r="H22" s="121"/>
      <c r="I22" s="121"/>
      <c r="J22" s="121"/>
      <c r="K22" s="121"/>
      <c r="L22" s="121"/>
      <c r="M22" s="122"/>
    </row>
    <row r="23" spans="1:17">
      <c r="B23" s="11"/>
      <c r="M23" s="12"/>
    </row>
    <row r="24" spans="1:17" ht="14.45">
      <c r="B24" s="11"/>
      <c r="C24" s="10" t="s">
        <v>516</v>
      </c>
      <c r="D24" s="83" t="str">
        <f>IFERROR(D17/D20,"")</f>
        <v/>
      </c>
      <c r="F24" s="22" t="s">
        <v>517</v>
      </c>
      <c r="M24" s="12"/>
    </row>
    <row r="25" spans="1:17">
      <c r="B25" s="13"/>
      <c r="C25" s="14"/>
      <c r="D25" s="14"/>
      <c r="E25" s="14"/>
      <c r="F25" s="14"/>
      <c r="G25" s="14"/>
      <c r="H25" s="14"/>
      <c r="I25" s="14"/>
      <c r="J25" s="14"/>
      <c r="K25" s="14"/>
      <c r="L25" s="14"/>
      <c r="M25" s="15"/>
    </row>
    <row r="26" spans="1:17" s="20" customFormat="1" ht="14.45">
      <c r="A26" s="10"/>
      <c r="B26" s="10"/>
      <c r="C26" s="10"/>
      <c r="D26" s="10"/>
      <c r="E26" s="10"/>
      <c r="F26" s="10"/>
      <c r="G26" s="10"/>
      <c r="H26" s="10"/>
      <c r="I26" s="10"/>
      <c r="J26" s="10"/>
      <c r="K26" s="10"/>
      <c r="L26" s="10"/>
      <c r="M26" s="10"/>
      <c r="Q26" s="72"/>
    </row>
  </sheetData>
  <sheetProtection algorithmName="SHA-512" hashValue="lZKWDVaAwFv00aUx3cxWRkC4AxAsR6sJ6jRN2eBsXyBf7fpWk0aOq6HQHvJb31b8a/fQs73XlpsSxNYKUQiciA==" saltValue="NVpMknM9IVuAQWuagxzFWQ==" spinCount="100000" sheet="1" objects="1" scenarios="1"/>
  <mergeCells count="13">
    <mergeCell ref="A1:M1"/>
    <mergeCell ref="D9:M9"/>
    <mergeCell ref="D10:M10"/>
    <mergeCell ref="B14:M14"/>
    <mergeCell ref="B22:M22"/>
    <mergeCell ref="D8:M8"/>
    <mergeCell ref="D2:M2"/>
    <mergeCell ref="D3:M3"/>
    <mergeCell ref="D4:M4"/>
    <mergeCell ref="D5:M5"/>
    <mergeCell ref="D6:M6"/>
    <mergeCell ref="A7:C7"/>
    <mergeCell ref="D7:M7"/>
  </mergeCells>
  <conditionalFormatting sqref="A1:M1">
    <cfRule type="containsText" dxfId="15" priority="7" operator="containsText" text="STEP 2">
      <formula>NOT(ISERROR(SEARCH("STEP 2",A1)))</formula>
    </cfRule>
  </conditionalFormatting>
  <conditionalFormatting sqref="B12:C12">
    <cfRule type="cellIs" dxfId="14" priority="4" operator="equal">
      <formula>""</formula>
    </cfRule>
  </conditionalFormatting>
  <conditionalFormatting sqref="D17 D20">
    <cfRule type="cellIs" dxfId="13" priority="6"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0007DF0B-0A85-4F40-8EBF-FC22229C3115}">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3" id="{00000000-000E-0000-0600-000003000000}">
            <xm:f>'Hospital Information'!$C$24&lt;&gt;"GENERAL ACUTE"</xm:f>
            <x14:dxf>
              <numFmt numFmtId="167" formatCode=";;;"/>
              <fill>
                <patternFill patternType="lightUp">
                  <bgColor theme="0"/>
                </patternFill>
              </fill>
              <border>
                <left/>
                <right/>
                <top/>
                <bottom/>
                <vertical/>
                <horizontal/>
              </border>
            </x14:dxf>
          </x14:cfRule>
          <xm:sqref>A2:M25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EA5B1-1B2E-4D86-90E3-4EE4F0046BF7}">
  <sheetPr>
    <tabColor rgb="FFFF9B9B"/>
  </sheetPr>
  <dimension ref="A1:AA48"/>
  <sheetViews>
    <sheetView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6384" width="9" style="10"/>
  </cols>
  <sheetData>
    <row r="1" spans="1:25">
      <c r="A1" s="135" t="str">
        <f>IF('Hospital Information'!C24=D10, "STEP 2: "&amp;D10&amp;" DATA ENTRY", D10&amp;" HOSPITALS ONLY - REPORTING TAB NOT APPLICABLE")</f>
        <v>LONG TERM HOSPITALS ONLY - REPORTING TAB NOT APPLICABLE</v>
      </c>
      <c r="B1" s="135"/>
      <c r="C1" s="135"/>
      <c r="D1" s="135"/>
      <c r="E1" s="135"/>
      <c r="F1" s="135"/>
      <c r="G1" s="135"/>
      <c r="H1" s="135"/>
      <c r="I1" s="135"/>
      <c r="J1" s="135"/>
      <c r="K1" s="135"/>
      <c r="L1" s="135"/>
      <c r="M1" s="135"/>
    </row>
    <row r="2" spans="1:25" s="30" customFormat="1" ht="30" customHeight="1">
      <c r="A2" s="24" t="s">
        <v>494</v>
      </c>
      <c r="B2" s="25"/>
      <c r="C2" s="29"/>
      <c r="D2" s="128" t="s">
        <v>533</v>
      </c>
      <c r="E2" s="128"/>
      <c r="F2" s="128"/>
      <c r="G2" s="128"/>
      <c r="H2" s="128"/>
      <c r="I2" s="128"/>
      <c r="J2" s="128"/>
      <c r="K2" s="128"/>
      <c r="L2" s="128"/>
      <c r="M2" s="128"/>
    </row>
    <row r="3" spans="1:25" s="30" customFormat="1" ht="30" customHeight="1">
      <c r="A3" s="24" t="s">
        <v>496</v>
      </c>
      <c r="B3" s="25"/>
      <c r="C3" s="29"/>
      <c r="D3" s="136" t="s">
        <v>534</v>
      </c>
      <c r="E3" s="128"/>
      <c r="F3" s="128"/>
      <c r="G3" s="128"/>
      <c r="H3" s="128"/>
      <c r="I3" s="128"/>
      <c r="J3" s="128"/>
      <c r="K3" s="128"/>
      <c r="L3" s="128"/>
      <c r="M3" s="128"/>
    </row>
    <row r="4" spans="1:25" s="30" customFormat="1" ht="15" customHeight="1">
      <c r="A4" s="24" t="s">
        <v>40</v>
      </c>
      <c r="B4" s="25"/>
      <c r="C4" s="29"/>
      <c r="D4" s="123" t="s">
        <v>535</v>
      </c>
      <c r="E4" s="123"/>
      <c r="F4" s="123"/>
      <c r="G4" s="123"/>
      <c r="H4" s="123"/>
      <c r="I4" s="123"/>
      <c r="J4" s="123"/>
      <c r="K4" s="123"/>
      <c r="L4" s="123"/>
      <c r="M4" s="123"/>
    </row>
    <row r="5" spans="1:25" ht="45.75" customHeight="1">
      <c r="A5" s="24" t="s">
        <v>499</v>
      </c>
      <c r="B5" s="25"/>
      <c r="C5" s="23"/>
      <c r="D5" s="137" t="s">
        <v>536</v>
      </c>
      <c r="E5" s="138"/>
      <c r="F5" s="138"/>
      <c r="G5" s="138"/>
      <c r="H5" s="138"/>
      <c r="I5" s="138"/>
      <c r="J5" s="138"/>
      <c r="K5" s="138"/>
      <c r="L5" s="138"/>
      <c r="M5" s="139"/>
    </row>
    <row r="6" spans="1:25" ht="47.25" customHeight="1">
      <c r="A6" s="24" t="s">
        <v>501</v>
      </c>
      <c r="B6" s="25"/>
      <c r="C6" s="23"/>
      <c r="D6" s="137" t="s">
        <v>537</v>
      </c>
      <c r="E6" s="138"/>
      <c r="F6" s="138"/>
      <c r="G6" s="138"/>
      <c r="H6" s="138"/>
      <c r="I6" s="138"/>
      <c r="J6" s="138"/>
      <c r="K6" s="138"/>
      <c r="L6" s="138"/>
      <c r="M6" s="139"/>
    </row>
    <row r="7" spans="1:25" ht="15" customHeight="1">
      <c r="A7" s="129" t="s">
        <v>503</v>
      </c>
      <c r="B7" s="130"/>
      <c r="C7" s="131"/>
      <c r="D7" s="132" t="s">
        <v>504</v>
      </c>
      <c r="E7" s="133"/>
      <c r="F7" s="133"/>
      <c r="G7" s="133"/>
      <c r="H7" s="133"/>
      <c r="I7" s="133"/>
      <c r="J7" s="133"/>
      <c r="K7" s="133"/>
      <c r="L7" s="133"/>
      <c r="M7" s="134"/>
    </row>
    <row r="8" spans="1:25" s="30" customFormat="1" ht="31.5" customHeight="1">
      <c r="A8" s="24" t="s">
        <v>505</v>
      </c>
      <c r="B8" s="25"/>
      <c r="C8" s="29"/>
      <c r="D8" s="124" t="s">
        <v>538</v>
      </c>
      <c r="E8" s="125"/>
      <c r="F8" s="125"/>
      <c r="G8" s="125"/>
      <c r="H8" s="125"/>
      <c r="I8" s="125"/>
      <c r="J8" s="125"/>
      <c r="K8" s="125"/>
      <c r="L8" s="125"/>
      <c r="M8" s="126"/>
      <c r="Q8" s="10"/>
      <c r="R8" s="10"/>
      <c r="S8" s="10"/>
      <c r="T8" s="10"/>
    </row>
    <row r="9" spans="1:25" ht="30" customHeight="1">
      <c r="A9" s="24" t="s">
        <v>507</v>
      </c>
      <c r="B9" s="25"/>
      <c r="C9" s="23"/>
      <c r="D9" s="128" t="s">
        <v>508</v>
      </c>
      <c r="E9" s="128"/>
      <c r="F9" s="128"/>
      <c r="G9" s="128"/>
      <c r="H9" s="128"/>
      <c r="I9" s="128"/>
      <c r="J9" s="128"/>
      <c r="K9" s="128"/>
      <c r="L9" s="128"/>
      <c r="M9" s="128"/>
    </row>
    <row r="10" spans="1:25" s="30" customFormat="1" ht="30" customHeight="1">
      <c r="A10" s="24" t="s">
        <v>509</v>
      </c>
      <c r="B10" s="25"/>
      <c r="C10" s="29"/>
      <c r="D10" s="127" t="s">
        <v>383</v>
      </c>
      <c r="E10" s="127"/>
      <c r="F10" s="127"/>
      <c r="G10" s="127"/>
      <c r="H10" s="127"/>
      <c r="I10" s="127"/>
      <c r="J10" s="127"/>
      <c r="K10" s="127"/>
      <c r="L10" s="127"/>
      <c r="M10" s="127"/>
    </row>
    <row r="12" spans="1:25" s="73" customFormat="1" ht="14.45">
      <c r="A12" s="20"/>
      <c r="B12" s="76"/>
      <c r="C12" s="77"/>
      <c r="D12" s="80"/>
      <c r="E12" s="81"/>
      <c r="F12" s="80" t="s">
        <v>510</v>
      </c>
      <c r="G12" s="81"/>
      <c r="H12" s="81"/>
      <c r="I12" s="81"/>
      <c r="J12" s="81"/>
      <c r="K12" s="81"/>
      <c r="L12" s="81"/>
      <c r="M12" s="82"/>
    </row>
    <row r="13" spans="1:25" ht="14.45">
      <c r="A13" s="20"/>
      <c r="B13" s="20"/>
      <c r="C13" s="20"/>
      <c r="D13" s="20"/>
      <c r="E13" s="20"/>
      <c r="F13" s="20"/>
      <c r="G13" s="20"/>
      <c r="H13" s="20"/>
      <c r="I13" s="20"/>
      <c r="J13" s="20"/>
      <c r="K13" s="20"/>
      <c r="L13" s="20"/>
      <c r="M13" s="20"/>
    </row>
    <row r="14" spans="1:25">
      <c r="B14" s="120" t="s">
        <v>511</v>
      </c>
      <c r="C14" s="121"/>
      <c r="D14" s="121"/>
      <c r="E14" s="121"/>
      <c r="F14" s="121"/>
      <c r="G14" s="121"/>
      <c r="H14" s="121"/>
      <c r="I14" s="121"/>
      <c r="J14" s="121"/>
      <c r="K14" s="121"/>
      <c r="L14" s="121"/>
      <c r="M14" s="122"/>
    </row>
    <row r="15" spans="1:25">
      <c r="B15" s="11"/>
      <c r="C15" s="51" t="s">
        <v>512</v>
      </c>
      <c r="M15" s="12"/>
    </row>
    <row r="16" spans="1:25">
      <c r="B16" s="11"/>
      <c r="D16" s="10" t="s">
        <v>539</v>
      </c>
      <c r="M16" s="12"/>
      <c r="Q16" s="19"/>
      <c r="R16" s="19"/>
      <c r="S16" s="19"/>
      <c r="T16" s="19"/>
      <c r="U16" s="19"/>
      <c r="V16" s="19"/>
      <c r="W16" s="19"/>
      <c r="X16" s="19"/>
      <c r="Y16" s="19"/>
    </row>
    <row r="17" spans="2:25">
      <c r="B17" s="11"/>
      <c r="C17" s="21" t="s">
        <v>499</v>
      </c>
      <c r="D17" s="59"/>
      <c r="M17" s="12"/>
      <c r="Q17" s="19"/>
      <c r="R17" s="19"/>
      <c r="S17" s="19"/>
      <c r="T17" s="19"/>
      <c r="U17" s="19"/>
      <c r="V17" s="19"/>
      <c r="W17" s="19"/>
      <c r="X17" s="19"/>
      <c r="Y17" s="19"/>
    </row>
    <row r="18" spans="2:25">
      <c r="B18" s="11"/>
      <c r="C18" s="21"/>
      <c r="M18" s="12"/>
    </row>
    <row r="19" spans="2:25">
      <c r="B19" s="11"/>
      <c r="C19" s="21"/>
      <c r="D19" s="10" t="s">
        <v>540</v>
      </c>
      <c r="M19" s="12"/>
    </row>
    <row r="20" spans="2:25">
      <c r="B20" s="11"/>
      <c r="C20" s="21" t="s">
        <v>541</v>
      </c>
      <c r="D20" s="59"/>
      <c r="M20" s="12"/>
    </row>
    <row r="21" spans="2:25">
      <c r="B21" s="11"/>
      <c r="M21" s="12"/>
    </row>
    <row r="22" spans="2:25">
      <c r="B22" s="120" t="s">
        <v>515</v>
      </c>
      <c r="C22" s="121"/>
      <c r="D22" s="121"/>
      <c r="E22" s="121"/>
      <c r="F22" s="121"/>
      <c r="G22" s="121"/>
      <c r="H22" s="121"/>
      <c r="I22" s="121"/>
      <c r="J22" s="121"/>
      <c r="K22" s="121"/>
      <c r="L22" s="121"/>
      <c r="M22" s="122"/>
    </row>
    <row r="23" spans="2:25">
      <c r="B23" s="11"/>
      <c r="M23" s="12"/>
    </row>
    <row r="24" spans="2:25" ht="14.45">
      <c r="B24" s="11"/>
      <c r="C24" s="10" t="s">
        <v>516</v>
      </c>
      <c r="D24" s="84" t="str">
        <f>IFERROR(D17/D20,"0")</f>
        <v>0</v>
      </c>
      <c r="F24" s="22" t="s">
        <v>542</v>
      </c>
      <c r="M24" s="12"/>
    </row>
    <row r="25" spans="2:25">
      <c r="B25" s="13"/>
      <c r="C25" s="14"/>
      <c r="D25" s="14"/>
      <c r="E25" s="14"/>
      <c r="F25" s="14"/>
      <c r="G25" s="14"/>
      <c r="H25" s="14"/>
      <c r="I25" s="14"/>
      <c r="J25" s="14"/>
      <c r="K25" s="14"/>
      <c r="L25" s="14"/>
      <c r="M25" s="15"/>
    </row>
    <row r="27" spans="2:25" s="20" customFormat="1" ht="14.45"/>
    <row r="28" spans="2:25" ht="14.45">
      <c r="B28" s="20"/>
    </row>
    <row r="44" spans="17:27">
      <c r="Q44" s="18"/>
      <c r="R44" s="18"/>
      <c r="S44" s="18"/>
      <c r="T44" s="18"/>
      <c r="U44" s="18"/>
      <c r="V44" s="18"/>
      <c r="W44" s="18"/>
      <c r="X44" s="18"/>
      <c r="Y44" s="18"/>
      <c r="Z44" s="18"/>
      <c r="AA44" s="18"/>
    </row>
    <row r="45" spans="17:27">
      <c r="Q45" s="18"/>
      <c r="R45" s="18"/>
      <c r="S45" s="18"/>
      <c r="T45" s="18"/>
      <c r="U45" s="18"/>
      <c r="V45" s="18"/>
      <c r="W45" s="18"/>
      <c r="X45" s="18"/>
      <c r="Y45" s="18"/>
      <c r="Z45" s="18"/>
      <c r="AA45" s="18"/>
    </row>
    <row r="46" spans="17:27" ht="14.25" customHeight="1">
      <c r="Q46" s="18"/>
      <c r="R46" s="18"/>
      <c r="S46" s="18"/>
      <c r="T46" s="18"/>
      <c r="U46" s="18"/>
      <c r="V46" s="18"/>
      <c r="W46" s="18"/>
      <c r="X46" s="18"/>
      <c r="Y46" s="18"/>
      <c r="Z46" s="18"/>
      <c r="AA46" s="18"/>
    </row>
    <row r="47" spans="17:27">
      <c r="Q47" s="18"/>
      <c r="R47" s="18"/>
      <c r="S47" s="18"/>
      <c r="T47" s="18"/>
      <c r="U47" s="18"/>
      <c r="V47" s="18"/>
      <c r="W47" s="18"/>
      <c r="X47" s="18"/>
      <c r="Y47" s="18"/>
      <c r="Z47" s="18"/>
      <c r="AA47" s="18"/>
    </row>
    <row r="48" spans="17:27">
      <c r="Q48" s="18"/>
      <c r="R48" s="18"/>
      <c r="S48" s="18"/>
      <c r="T48" s="18"/>
      <c r="U48" s="18"/>
      <c r="V48" s="18"/>
      <c r="W48" s="18"/>
      <c r="X48" s="18"/>
      <c r="Y48" s="18"/>
      <c r="Z48" s="18"/>
      <c r="AA48" s="18"/>
    </row>
  </sheetData>
  <sheetProtection algorithmName="SHA-512" hashValue="hXcYmj2Kc1M0oYDgg9R96f245qMS9ThK+XEZ9THFWkvRiDHO0UhMaDb2kxF54KFtYgSoYSUcm/CQo71PdMWOrQ==" saltValue="P/7eD0N3kvPt1jFSVs5mRg==" spinCount="100000" sheet="1" objects="1" scenarios="1"/>
  <mergeCells count="13">
    <mergeCell ref="A1:M1"/>
    <mergeCell ref="B14:M14"/>
    <mergeCell ref="B22:M22"/>
    <mergeCell ref="D2:M2"/>
    <mergeCell ref="D4:M4"/>
    <mergeCell ref="D8:M8"/>
    <mergeCell ref="D10:M10"/>
    <mergeCell ref="D5:M5"/>
    <mergeCell ref="D6:M6"/>
    <mergeCell ref="D3:M3"/>
    <mergeCell ref="D9:M9"/>
    <mergeCell ref="A7:C7"/>
    <mergeCell ref="D7:M7"/>
  </mergeCells>
  <conditionalFormatting sqref="A1:M1">
    <cfRule type="containsText" dxfId="11" priority="5" operator="containsText" text="STEP 2">
      <formula>NOT(ISERROR(SEARCH("STEP 2",A1)))</formula>
    </cfRule>
  </conditionalFormatting>
  <conditionalFormatting sqref="B12:C12">
    <cfRule type="cellIs" dxfId="10" priority="3" operator="equal">
      <formula>""</formula>
    </cfRule>
  </conditionalFormatting>
  <conditionalFormatting sqref="D17 D20">
    <cfRule type="cellIs" dxfId="9" priority="4"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9B92DC19-2260-4F83-987F-5A44606BDEC9}">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2" id="{00000000-000E-0000-0700-000002000000}">
            <xm:f>'Hospital Information'!$C$24&lt;&gt;"LONG TERM"</xm:f>
            <x14:dxf>
              <numFmt numFmtId="167" formatCode=";;;"/>
              <fill>
                <patternFill patternType="lightUp">
                  <bgColor theme="0"/>
                </patternFill>
              </fill>
              <border>
                <left/>
                <right/>
                <top/>
                <bottom/>
                <vertical/>
                <horizontal/>
              </border>
            </x14:dxf>
          </x14:cfRule>
          <xm:sqref>A2:M25</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A162BF-9CDF-4E28-8D22-3104E553966E}">
  <sheetPr>
    <tabColor theme="2" tint="-9.9978637043366805E-2"/>
  </sheetPr>
  <dimension ref="A1:Q29"/>
  <sheetViews>
    <sheetView zoomScaleNormal="100" zoomScaleSheetLayoutView="120"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4" width="6.625" style="10" customWidth="1"/>
    <col min="15" max="16384" width="9" style="10"/>
  </cols>
  <sheetData>
    <row r="1" spans="1:17">
      <c r="A1" s="135" t="str">
        <f>IF('Hospital Information'!C24=D10, "STEP 2: "&amp;D10&amp;" DATA ENTRY", D10&amp;" HOSPITALS ONLY - REPORTING TAB NOT APPLICABLE")</f>
        <v>PSYCHIATRIC HOSPITALS ONLY - REPORTING TAB NOT APPLICABLE</v>
      </c>
      <c r="B1" s="135"/>
      <c r="C1" s="135"/>
      <c r="D1" s="135"/>
      <c r="E1" s="135"/>
      <c r="F1" s="135"/>
      <c r="G1" s="135"/>
      <c r="H1" s="135"/>
      <c r="I1" s="135"/>
      <c r="J1" s="135"/>
      <c r="K1" s="135"/>
      <c r="L1" s="135"/>
      <c r="M1" s="135"/>
    </row>
    <row r="2" spans="1:17" ht="30" customHeight="1">
      <c r="A2" s="24" t="s">
        <v>494</v>
      </c>
      <c r="B2" s="25"/>
      <c r="C2" s="23"/>
      <c r="D2" s="128" t="s">
        <v>543</v>
      </c>
      <c r="E2" s="128"/>
      <c r="F2" s="128"/>
      <c r="G2" s="128"/>
      <c r="H2" s="128"/>
      <c r="I2" s="128"/>
      <c r="J2" s="128"/>
      <c r="K2" s="128"/>
      <c r="L2" s="128"/>
      <c r="M2" s="128"/>
    </row>
    <row r="3" spans="1:17" ht="30" customHeight="1">
      <c r="A3" s="24" t="s">
        <v>496</v>
      </c>
      <c r="B3" s="25"/>
      <c r="C3" s="23"/>
      <c r="D3" s="136" t="s">
        <v>544</v>
      </c>
      <c r="E3" s="136"/>
      <c r="F3" s="136"/>
      <c r="G3" s="136"/>
      <c r="H3" s="136"/>
      <c r="I3" s="136"/>
      <c r="J3" s="136"/>
      <c r="K3" s="136"/>
      <c r="L3" s="136"/>
      <c r="M3" s="136"/>
    </row>
    <row r="4" spans="1:17" ht="15" customHeight="1">
      <c r="A4" s="24" t="s">
        <v>40</v>
      </c>
      <c r="B4" s="25"/>
      <c r="C4" s="23"/>
      <c r="D4" s="123" t="s">
        <v>545</v>
      </c>
      <c r="E4" s="123"/>
      <c r="F4" s="123"/>
      <c r="G4" s="123"/>
      <c r="H4" s="123"/>
      <c r="I4" s="123"/>
      <c r="J4" s="123"/>
      <c r="K4" s="123"/>
      <c r="L4" s="123"/>
      <c r="M4" s="123"/>
      <c r="Q4" s="16"/>
    </row>
    <row r="5" spans="1:17" ht="30" customHeight="1">
      <c r="A5" s="24" t="s">
        <v>499</v>
      </c>
      <c r="B5" s="25"/>
      <c r="C5" s="23"/>
      <c r="D5" s="137" t="s">
        <v>546</v>
      </c>
      <c r="E5" s="138"/>
      <c r="F5" s="138"/>
      <c r="G5" s="138"/>
      <c r="H5" s="138"/>
      <c r="I5" s="138"/>
      <c r="J5" s="138"/>
      <c r="K5" s="138"/>
      <c r="L5" s="138"/>
      <c r="M5" s="139"/>
    </row>
    <row r="6" spans="1:17" ht="30" customHeight="1">
      <c r="A6" s="24" t="s">
        <v>501</v>
      </c>
      <c r="B6" s="25"/>
      <c r="C6" s="23"/>
      <c r="D6" s="155" t="s">
        <v>547</v>
      </c>
      <c r="E6" s="156"/>
      <c r="F6" s="156"/>
      <c r="G6" s="156"/>
      <c r="H6" s="156"/>
      <c r="I6" s="156"/>
      <c r="J6" s="156"/>
      <c r="K6" s="156"/>
      <c r="L6" s="156"/>
      <c r="M6" s="157"/>
    </row>
    <row r="7" spans="1:17" ht="15" customHeight="1">
      <c r="A7" s="129" t="s">
        <v>503</v>
      </c>
      <c r="B7" s="130"/>
      <c r="C7" s="131"/>
      <c r="D7" s="132" t="s">
        <v>504</v>
      </c>
      <c r="E7" s="133"/>
      <c r="F7" s="133"/>
      <c r="G7" s="133"/>
      <c r="H7" s="133"/>
      <c r="I7" s="133"/>
      <c r="J7" s="133"/>
      <c r="K7" s="133"/>
      <c r="L7" s="133"/>
      <c r="M7" s="134"/>
    </row>
    <row r="8" spans="1:17" ht="33" customHeight="1">
      <c r="A8" s="24" t="s">
        <v>505</v>
      </c>
      <c r="B8" s="25"/>
      <c r="C8" s="23"/>
      <c r="D8" s="124" t="s">
        <v>548</v>
      </c>
      <c r="E8" s="125"/>
      <c r="F8" s="125"/>
      <c r="G8" s="125"/>
      <c r="H8" s="125"/>
      <c r="I8" s="125"/>
      <c r="J8" s="125"/>
      <c r="K8" s="125"/>
      <c r="L8" s="125"/>
      <c r="M8" s="126"/>
    </row>
    <row r="9" spans="1:17" ht="30" customHeight="1">
      <c r="A9" s="24" t="s">
        <v>507</v>
      </c>
      <c r="B9" s="25"/>
      <c r="C9" s="23"/>
      <c r="D9" s="128" t="s">
        <v>508</v>
      </c>
      <c r="E9" s="128"/>
      <c r="F9" s="128"/>
      <c r="G9" s="128"/>
      <c r="H9" s="128"/>
      <c r="I9" s="128"/>
      <c r="J9" s="128"/>
      <c r="K9" s="128"/>
      <c r="L9" s="128"/>
      <c r="M9" s="128"/>
    </row>
    <row r="10" spans="1:17" ht="30" customHeight="1">
      <c r="A10" s="24" t="s">
        <v>509</v>
      </c>
      <c r="B10" s="25"/>
      <c r="C10" s="23"/>
      <c r="D10" s="128" t="s">
        <v>110</v>
      </c>
      <c r="E10" s="128"/>
      <c r="F10" s="128"/>
      <c r="G10" s="128"/>
      <c r="H10" s="128"/>
      <c r="I10" s="128"/>
      <c r="J10" s="128"/>
      <c r="K10" s="128"/>
      <c r="L10" s="128"/>
      <c r="M10" s="128"/>
    </row>
    <row r="12" spans="1:17" s="73" customFormat="1" ht="14.45">
      <c r="A12" s="20"/>
      <c r="B12" s="76"/>
      <c r="C12" s="77"/>
      <c r="D12" s="80"/>
      <c r="E12" s="81"/>
      <c r="F12" s="80" t="s">
        <v>510</v>
      </c>
      <c r="G12" s="81"/>
      <c r="H12" s="81"/>
      <c r="I12" s="81"/>
      <c r="J12" s="81"/>
      <c r="K12" s="81"/>
      <c r="L12" s="81"/>
      <c r="M12" s="82"/>
    </row>
    <row r="14" spans="1:17">
      <c r="B14" s="120" t="s">
        <v>511</v>
      </c>
      <c r="C14" s="121"/>
      <c r="D14" s="121"/>
      <c r="E14" s="121"/>
      <c r="F14" s="121"/>
      <c r="G14" s="121"/>
      <c r="H14" s="121"/>
      <c r="I14" s="121"/>
      <c r="J14" s="121"/>
      <c r="K14" s="121"/>
      <c r="L14" s="121"/>
      <c r="M14" s="122"/>
    </row>
    <row r="15" spans="1:17">
      <c r="B15" s="11"/>
      <c r="C15" s="51" t="s">
        <v>512</v>
      </c>
      <c r="M15" s="12"/>
    </row>
    <row r="16" spans="1:17" ht="14.45">
      <c r="B16" s="11"/>
      <c r="D16" s="10" t="s">
        <v>549</v>
      </c>
      <c r="M16" s="12"/>
    </row>
    <row r="17" spans="2:15">
      <c r="B17" s="11"/>
      <c r="C17" s="21" t="s">
        <v>499</v>
      </c>
      <c r="D17" s="59"/>
      <c r="M17" s="12"/>
    </row>
    <row r="18" spans="2:15">
      <c r="B18" s="11"/>
      <c r="M18" s="12"/>
    </row>
    <row r="19" spans="2:15">
      <c r="B19" s="11"/>
      <c r="D19" s="10" t="s">
        <v>550</v>
      </c>
      <c r="M19" s="12"/>
    </row>
    <row r="20" spans="2:15">
      <c r="B20" s="11"/>
      <c r="C20" s="21" t="s">
        <v>501</v>
      </c>
      <c r="D20" s="60"/>
      <c r="I20" s="16"/>
      <c r="M20" s="12"/>
    </row>
    <row r="21" spans="2:15">
      <c r="B21" s="11"/>
      <c r="M21" s="12"/>
    </row>
    <row r="22" spans="2:15">
      <c r="B22" s="120" t="s">
        <v>515</v>
      </c>
      <c r="C22" s="121"/>
      <c r="D22" s="121"/>
      <c r="E22" s="121"/>
      <c r="F22" s="121"/>
      <c r="G22" s="121"/>
      <c r="H22" s="121"/>
      <c r="I22" s="121"/>
      <c r="J22" s="121"/>
      <c r="K22" s="121"/>
      <c r="L22" s="121"/>
      <c r="M22" s="122"/>
    </row>
    <row r="23" spans="2:15">
      <c r="B23" s="11"/>
      <c r="M23" s="12"/>
    </row>
    <row r="24" spans="2:15" ht="14.45">
      <c r="B24" s="11"/>
      <c r="C24" s="10" t="s">
        <v>551</v>
      </c>
      <c r="D24" s="17">
        <f>IFERROR(D17/60,"")</f>
        <v>0</v>
      </c>
      <c r="F24" s="22" t="s">
        <v>552</v>
      </c>
      <c r="H24" s="22"/>
      <c r="M24" s="12"/>
    </row>
    <row r="25" spans="2:15">
      <c r="B25" s="11"/>
      <c r="M25" s="12"/>
    </row>
    <row r="26" spans="2:15" ht="14.45">
      <c r="B26" s="11"/>
      <c r="C26" s="10" t="s">
        <v>516</v>
      </c>
      <c r="D26" s="36" t="str">
        <f>IFERROR((D24*1000)/(D20*24),"0")</f>
        <v>0</v>
      </c>
      <c r="F26" s="22" t="s">
        <v>553</v>
      </c>
      <c r="H26" s="22"/>
      <c r="M26" s="12"/>
      <c r="O26" s="16"/>
    </row>
    <row r="27" spans="2:15">
      <c r="B27" s="13"/>
      <c r="C27" s="14"/>
      <c r="D27" s="14"/>
      <c r="E27" s="14"/>
      <c r="F27" s="14"/>
      <c r="G27" s="14"/>
      <c r="H27" s="14"/>
      <c r="I27" s="14"/>
      <c r="J27" s="14"/>
      <c r="K27" s="14"/>
      <c r="L27" s="14"/>
      <c r="M27" s="15"/>
    </row>
    <row r="29" spans="2:15" ht="14.45">
      <c r="B29" s="20"/>
    </row>
  </sheetData>
  <sheetProtection algorithmName="SHA-512" hashValue="49UwfwzSgO4dDLDTWWcmcgslTR6E5KiamMjr0HNObgYRRvvCXZpHGz7f9nAG1Vtnb/UkMGW9x8WLSy1Tyt52sg==" saltValue="fD7sNisn1qNldJjb4xh6YQ==" spinCount="100000" sheet="1" objects="1" scenarios="1"/>
  <mergeCells count="13">
    <mergeCell ref="A1:M1"/>
    <mergeCell ref="B14:M14"/>
    <mergeCell ref="B22:M22"/>
    <mergeCell ref="D2:M2"/>
    <mergeCell ref="D4:M4"/>
    <mergeCell ref="D8:M8"/>
    <mergeCell ref="D10:M10"/>
    <mergeCell ref="D5:M5"/>
    <mergeCell ref="D6:M6"/>
    <mergeCell ref="D3:M3"/>
    <mergeCell ref="D9:M9"/>
    <mergeCell ref="A7:C7"/>
    <mergeCell ref="D7:M7"/>
  </mergeCells>
  <conditionalFormatting sqref="A1:M1">
    <cfRule type="containsText" dxfId="7" priority="7" operator="containsText" text="STEP 2">
      <formula>NOT(ISERROR(SEARCH("STEP 2",A1)))</formula>
    </cfRule>
  </conditionalFormatting>
  <conditionalFormatting sqref="B12:C12">
    <cfRule type="cellIs" dxfId="6" priority="5" operator="equal">
      <formula>""</formula>
    </cfRule>
  </conditionalFormatting>
  <conditionalFormatting sqref="D17 D20">
    <cfRule type="cellIs" dxfId="5" priority="6"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6DB164A3-290C-4AE3-8BB2-5154DDB2777D}">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1" id="{00000000-000E-0000-0800-000001000000}">
            <xm:f>'Hospital Information'!$C$24&lt;&gt;"PSYCHIATRIC"</xm:f>
            <x14:dxf>
              <numFmt numFmtId="167" formatCode=";;;"/>
              <fill>
                <patternFill patternType="lightUp">
                  <bgColor theme="0"/>
                </patternFill>
              </fill>
              <border>
                <left/>
                <right/>
                <top/>
                <bottom/>
                <vertical/>
                <horizontal/>
              </border>
            </x14:dxf>
          </x14:cfRule>
          <xm:sqref>A2:M27</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D68F2-2BB0-44A7-B602-1FF455ADC9E1}">
  <sheetPr>
    <tabColor rgb="FFFF9900"/>
  </sheetPr>
  <dimension ref="A1:AB48"/>
  <sheetViews>
    <sheetView workbookViewId="0">
      <selection sqref="A1:M1"/>
    </sheetView>
  </sheetViews>
  <sheetFormatPr defaultColWidth="9" defaultRowHeight="13.9"/>
  <cols>
    <col min="1" max="2" width="3.625" style="10" customWidth="1"/>
    <col min="3" max="3" width="16.625" style="10" customWidth="1"/>
    <col min="4" max="4" width="19.75" style="10" customWidth="1"/>
    <col min="5" max="5" width="2.625" style="10" customWidth="1"/>
    <col min="6" max="13" width="7.625" style="10" customWidth="1"/>
    <col min="14" max="16384" width="9" style="10"/>
  </cols>
  <sheetData>
    <row r="1" spans="1:26">
      <c r="A1" s="135" t="str">
        <f>IF('Hospital Information'!C24=D10, "STEP 2: "&amp;D10&amp;" DATA ENTRY", D10&amp;" HOSPITALS ONLY - REPORTING TAB NOT APPLICABLE")</f>
        <v>REHABILITATION HOSPITALS ONLY - REPORTING TAB NOT APPLICABLE</v>
      </c>
      <c r="B1" s="135"/>
      <c r="C1" s="135"/>
      <c r="D1" s="135"/>
      <c r="E1" s="135"/>
      <c r="F1" s="135"/>
      <c r="G1" s="135"/>
      <c r="H1" s="135"/>
      <c r="I1" s="135"/>
      <c r="J1" s="135"/>
      <c r="K1" s="135"/>
      <c r="L1" s="135"/>
      <c r="M1" s="135"/>
    </row>
    <row r="2" spans="1:26" s="30" customFormat="1" ht="30" customHeight="1">
      <c r="A2" s="24" t="s">
        <v>494</v>
      </c>
      <c r="B2" s="25"/>
      <c r="C2" s="29"/>
      <c r="D2" s="128" t="s">
        <v>533</v>
      </c>
      <c r="E2" s="128"/>
      <c r="F2" s="128"/>
      <c r="G2" s="128"/>
      <c r="H2" s="128"/>
      <c r="I2" s="128"/>
      <c r="J2" s="128"/>
      <c r="K2" s="128"/>
      <c r="L2" s="128"/>
      <c r="M2" s="128"/>
    </row>
    <row r="3" spans="1:26" s="30" customFormat="1" ht="30" customHeight="1">
      <c r="A3" s="24" t="s">
        <v>496</v>
      </c>
      <c r="B3" s="25"/>
      <c r="C3" s="29"/>
      <c r="D3" s="136" t="s">
        <v>554</v>
      </c>
      <c r="E3" s="128"/>
      <c r="F3" s="128"/>
      <c r="G3" s="128"/>
      <c r="H3" s="128"/>
      <c r="I3" s="128"/>
      <c r="J3" s="128"/>
      <c r="K3" s="128"/>
      <c r="L3" s="128"/>
      <c r="M3" s="128"/>
    </row>
    <row r="4" spans="1:26" s="30" customFormat="1" ht="15" customHeight="1">
      <c r="A4" s="24" t="s">
        <v>40</v>
      </c>
      <c r="B4" s="25"/>
      <c r="C4" s="29"/>
      <c r="D4" s="123" t="s">
        <v>535</v>
      </c>
      <c r="E4" s="123"/>
      <c r="F4" s="123"/>
      <c r="G4" s="123"/>
      <c r="H4" s="123"/>
      <c r="I4" s="123"/>
      <c r="J4" s="123"/>
      <c r="K4" s="123"/>
      <c r="L4" s="123"/>
      <c r="M4" s="123"/>
    </row>
    <row r="5" spans="1:26" ht="48" customHeight="1">
      <c r="A5" s="24" t="s">
        <v>499</v>
      </c>
      <c r="B5" s="25"/>
      <c r="C5" s="23"/>
      <c r="D5" s="137" t="s">
        <v>555</v>
      </c>
      <c r="E5" s="138"/>
      <c r="F5" s="138"/>
      <c r="G5" s="138"/>
      <c r="H5" s="138"/>
      <c r="I5" s="138"/>
      <c r="J5" s="138"/>
      <c r="K5" s="138"/>
      <c r="L5" s="138"/>
      <c r="M5" s="139"/>
    </row>
    <row r="6" spans="1:26" ht="30" customHeight="1">
      <c r="A6" s="24" t="s">
        <v>501</v>
      </c>
      <c r="B6" s="25"/>
      <c r="C6" s="23"/>
      <c r="D6" s="137" t="s">
        <v>556</v>
      </c>
      <c r="E6" s="138"/>
      <c r="F6" s="138"/>
      <c r="G6" s="138"/>
      <c r="H6" s="138"/>
      <c r="I6" s="138"/>
      <c r="J6" s="138"/>
      <c r="K6" s="138"/>
      <c r="L6" s="138"/>
      <c r="M6" s="139"/>
    </row>
    <row r="7" spans="1:26" ht="15" customHeight="1">
      <c r="A7" s="129" t="s">
        <v>503</v>
      </c>
      <c r="B7" s="130"/>
      <c r="C7" s="131"/>
      <c r="D7" s="132" t="s">
        <v>504</v>
      </c>
      <c r="E7" s="133"/>
      <c r="F7" s="133"/>
      <c r="G7" s="133"/>
      <c r="H7" s="133"/>
      <c r="I7" s="133"/>
      <c r="J7" s="133"/>
      <c r="K7" s="133"/>
      <c r="L7" s="133"/>
      <c r="M7" s="134"/>
    </row>
    <row r="8" spans="1:26" s="30" customFormat="1" ht="36" customHeight="1">
      <c r="A8" s="24" t="s">
        <v>505</v>
      </c>
      <c r="B8" s="25"/>
      <c r="C8" s="29"/>
      <c r="D8" s="124" t="s">
        <v>538</v>
      </c>
      <c r="E8" s="125"/>
      <c r="F8" s="125"/>
      <c r="G8" s="125"/>
      <c r="H8" s="125"/>
      <c r="I8" s="125"/>
      <c r="J8" s="125"/>
      <c r="K8" s="125"/>
      <c r="L8" s="125"/>
      <c r="M8" s="126"/>
      <c r="R8" s="10"/>
      <c r="S8" s="10"/>
      <c r="T8" s="10"/>
    </row>
    <row r="9" spans="1:26" ht="30" customHeight="1">
      <c r="A9" s="24" t="s">
        <v>507</v>
      </c>
      <c r="B9" s="25"/>
      <c r="C9" s="23"/>
      <c r="D9" s="128" t="s">
        <v>508</v>
      </c>
      <c r="E9" s="128"/>
      <c r="F9" s="128"/>
      <c r="G9" s="128"/>
      <c r="H9" s="128"/>
      <c r="I9" s="128"/>
      <c r="J9" s="128"/>
      <c r="K9" s="128"/>
      <c r="L9" s="128"/>
      <c r="M9" s="128"/>
    </row>
    <row r="10" spans="1:26" s="30" customFormat="1" ht="30" customHeight="1">
      <c r="A10" s="24" t="s">
        <v>509</v>
      </c>
      <c r="B10" s="25"/>
      <c r="C10" s="29"/>
      <c r="D10" s="127" t="s">
        <v>182</v>
      </c>
      <c r="E10" s="127"/>
      <c r="F10" s="127"/>
      <c r="G10" s="127"/>
      <c r="H10" s="127"/>
      <c r="I10" s="127"/>
      <c r="J10" s="127"/>
      <c r="K10" s="127"/>
      <c r="L10" s="127"/>
      <c r="M10" s="127"/>
    </row>
    <row r="12" spans="1:26" s="73" customFormat="1" ht="14.45">
      <c r="A12" s="20"/>
      <c r="B12" s="76"/>
      <c r="C12" s="77"/>
      <c r="D12" s="80"/>
      <c r="E12" s="81"/>
      <c r="F12" s="80" t="s">
        <v>510</v>
      </c>
      <c r="G12" s="81"/>
      <c r="H12" s="81"/>
      <c r="I12" s="81"/>
      <c r="J12" s="81"/>
      <c r="K12" s="81"/>
      <c r="L12" s="81"/>
      <c r="M12" s="82"/>
    </row>
    <row r="13" spans="1:26" ht="14.45">
      <c r="A13" s="20"/>
      <c r="B13" s="20"/>
      <c r="C13" s="20"/>
      <c r="D13" s="20"/>
      <c r="E13" s="20"/>
      <c r="F13" s="20"/>
      <c r="G13" s="20"/>
      <c r="H13" s="20"/>
      <c r="I13" s="20"/>
      <c r="J13" s="20"/>
      <c r="K13" s="20"/>
      <c r="L13" s="20"/>
      <c r="M13" s="20"/>
    </row>
    <row r="14" spans="1:26">
      <c r="B14" s="120" t="s">
        <v>511</v>
      </c>
      <c r="C14" s="121"/>
      <c r="D14" s="121"/>
      <c r="E14" s="121"/>
      <c r="F14" s="121"/>
      <c r="G14" s="121"/>
      <c r="H14" s="121"/>
      <c r="I14" s="121"/>
      <c r="J14" s="121"/>
      <c r="K14" s="121"/>
      <c r="L14" s="121"/>
      <c r="M14" s="122"/>
    </row>
    <row r="15" spans="1:26">
      <c r="B15" s="11"/>
      <c r="C15" s="51" t="s">
        <v>512</v>
      </c>
      <c r="M15" s="12"/>
    </row>
    <row r="16" spans="1:26">
      <c r="B16" s="11"/>
      <c r="D16" s="10" t="s">
        <v>539</v>
      </c>
      <c r="M16" s="12"/>
      <c r="Q16" s="19"/>
      <c r="R16" s="19"/>
      <c r="S16" s="19"/>
      <c r="T16" s="19"/>
      <c r="U16" s="19"/>
      <c r="V16" s="19"/>
      <c r="W16" s="19"/>
      <c r="X16" s="19"/>
      <c r="Y16" s="19"/>
      <c r="Z16" s="19"/>
    </row>
    <row r="17" spans="2:26">
      <c r="B17" s="11"/>
      <c r="C17" s="21" t="s">
        <v>499</v>
      </c>
      <c r="D17" s="59"/>
      <c r="M17" s="12"/>
      <c r="Q17" s="19"/>
      <c r="R17" s="19"/>
      <c r="S17" s="19"/>
      <c r="T17" s="19"/>
      <c r="U17" s="19"/>
      <c r="V17" s="19"/>
      <c r="W17" s="19"/>
      <c r="X17" s="19"/>
      <c r="Y17" s="19"/>
      <c r="Z17" s="19"/>
    </row>
    <row r="18" spans="2:26">
      <c r="B18" s="11"/>
      <c r="C18" s="21"/>
      <c r="M18" s="12"/>
    </row>
    <row r="19" spans="2:26">
      <c r="B19" s="11"/>
      <c r="C19" s="21"/>
      <c r="D19" s="10" t="s">
        <v>540</v>
      </c>
      <c r="M19" s="12"/>
      <c r="Q19" s="16"/>
    </row>
    <row r="20" spans="2:26">
      <c r="B20" s="11"/>
      <c r="C20" s="21" t="s">
        <v>501</v>
      </c>
      <c r="D20" s="59"/>
      <c r="M20" s="12"/>
      <c r="Q20" s="16"/>
    </row>
    <row r="21" spans="2:26">
      <c r="B21" s="11"/>
      <c r="M21" s="12"/>
    </row>
    <row r="22" spans="2:26">
      <c r="B22" s="120" t="s">
        <v>515</v>
      </c>
      <c r="C22" s="121"/>
      <c r="D22" s="121"/>
      <c r="E22" s="121"/>
      <c r="F22" s="121"/>
      <c r="G22" s="121"/>
      <c r="H22" s="121"/>
      <c r="I22" s="121"/>
      <c r="J22" s="121"/>
      <c r="K22" s="121"/>
      <c r="L22" s="121"/>
      <c r="M22" s="122"/>
    </row>
    <row r="23" spans="2:26">
      <c r="B23" s="11"/>
      <c r="M23" s="12"/>
    </row>
    <row r="24" spans="2:26" ht="14.45">
      <c r="B24" s="11"/>
      <c r="C24" s="10" t="s">
        <v>516</v>
      </c>
      <c r="D24" s="84" t="str">
        <f>IFERROR(D17/D20,"0")</f>
        <v>0</v>
      </c>
      <c r="F24" s="22" t="s">
        <v>542</v>
      </c>
      <c r="M24" s="12"/>
    </row>
    <row r="25" spans="2:26">
      <c r="B25" s="13"/>
      <c r="C25" s="14"/>
      <c r="D25" s="14"/>
      <c r="E25" s="14"/>
      <c r="F25" s="14"/>
      <c r="G25" s="14"/>
      <c r="H25" s="14"/>
      <c r="I25" s="14"/>
      <c r="J25" s="14"/>
      <c r="K25" s="14"/>
      <c r="L25" s="14"/>
      <c r="M25" s="15"/>
    </row>
    <row r="27" spans="2:26" s="20" customFormat="1" ht="14.45"/>
    <row r="28" spans="2:26" ht="14.45">
      <c r="B28" s="20"/>
    </row>
    <row r="31" spans="2:26">
      <c r="Q31" s="16"/>
    </row>
    <row r="44" spans="17:28">
      <c r="Q44" s="18"/>
      <c r="R44" s="18"/>
      <c r="S44" s="18"/>
      <c r="T44" s="18"/>
      <c r="U44" s="18"/>
      <c r="V44" s="18"/>
      <c r="W44" s="18"/>
      <c r="X44" s="18"/>
      <c r="Y44" s="18"/>
      <c r="Z44" s="18"/>
      <c r="AA44" s="18"/>
    </row>
    <row r="45" spans="17:28">
      <c r="Q45" s="35"/>
      <c r="R45" s="18"/>
      <c r="S45" s="18"/>
      <c r="T45" s="18"/>
      <c r="U45" s="18"/>
      <c r="V45" s="18"/>
      <c r="W45" s="18"/>
      <c r="X45" s="18"/>
      <c r="Y45" s="18"/>
      <c r="Z45" s="18"/>
      <c r="AA45" s="18"/>
      <c r="AB45" s="18"/>
    </row>
    <row r="46" spans="17:28" ht="14.25" customHeight="1">
      <c r="Q46" s="35"/>
      <c r="R46" s="18"/>
      <c r="S46" s="18"/>
      <c r="T46" s="18"/>
      <c r="U46" s="18"/>
      <c r="V46" s="18"/>
      <c r="W46" s="18"/>
      <c r="X46" s="18"/>
      <c r="Y46" s="18"/>
      <c r="Z46" s="18"/>
      <c r="AA46" s="18"/>
      <c r="AB46" s="18"/>
    </row>
    <row r="47" spans="17:28">
      <c r="Q47" s="35"/>
      <c r="R47" s="18"/>
      <c r="S47" s="18"/>
      <c r="T47" s="18"/>
      <c r="U47" s="18"/>
      <c r="V47" s="18"/>
      <c r="W47" s="18"/>
      <c r="X47" s="18"/>
      <c r="Y47" s="18"/>
      <c r="Z47" s="18"/>
      <c r="AA47" s="18"/>
      <c r="AB47" s="18"/>
    </row>
    <row r="48" spans="17:28">
      <c r="Q48" s="35"/>
      <c r="R48" s="18"/>
      <c r="S48" s="18"/>
      <c r="T48" s="18"/>
      <c r="U48" s="18"/>
      <c r="V48" s="18"/>
      <c r="W48" s="18"/>
      <c r="X48" s="18"/>
      <c r="Y48" s="18"/>
      <c r="Z48" s="18"/>
      <c r="AA48" s="18"/>
      <c r="AB48" s="18"/>
    </row>
  </sheetData>
  <sheetProtection algorithmName="SHA-512" hashValue="EfLNpOoVvxYgtzXGzX6ja1KKwe182t/kdT+zhVaX7qFyIe0kjqOOfVxa7W+TWhURwUxYm9qmsFdp0nbYHW/v2Q==" saltValue="k1bSWLF9x+XS36ingMeUEw==" spinCount="100000" sheet="1" objects="1" scenarios="1"/>
  <mergeCells count="13">
    <mergeCell ref="A1:M1"/>
    <mergeCell ref="D9:M9"/>
    <mergeCell ref="D10:M10"/>
    <mergeCell ref="B14:M14"/>
    <mergeCell ref="B22:M22"/>
    <mergeCell ref="D8:M8"/>
    <mergeCell ref="D2:M2"/>
    <mergeCell ref="D3:M3"/>
    <mergeCell ref="D4:M4"/>
    <mergeCell ref="D5:M5"/>
    <mergeCell ref="D6:M6"/>
    <mergeCell ref="A7:C7"/>
    <mergeCell ref="D7:M7"/>
  </mergeCells>
  <conditionalFormatting sqref="A1:M1">
    <cfRule type="containsText" dxfId="3" priority="5" operator="containsText" text="STEP 2">
      <formula>NOT(ISERROR(SEARCH("STEP 2",A1)))</formula>
    </cfRule>
  </conditionalFormatting>
  <conditionalFormatting sqref="B12:C12">
    <cfRule type="cellIs" dxfId="2" priority="3" operator="equal">
      <formula>""</formula>
    </cfRule>
  </conditionalFormatting>
  <conditionalFormatting sqref="D17 D20">
    <cfRule type="cellIs" dxfId="1" priority="4" operator="equal">
      <formula>""</formula>
    </cfRule>
  </conditionalFormatting>
  <dataValidations count="1">
    <dataValidation type="whole" operator="greaterThanOrEqual" allowBlank="1" showInputMessage="1" showErrorMessage="1" errorTitle="Invalid Entry" error="Cell value must be entered as a whole number greater than or equal to zero." sqref="D20 D17" xr:uid="{F707EF2D-CF29-4EE8-B4FF-112B356E64A7}">
      <formula1>0</formula1>
    </dataValidation>
  </dataValidations>
  <pageMargins left="0.5" right="0.5" top="0.5" bottom="0.5" header="0.3" footer="0.3"/>
  <pageSetup orientation="landscape" r:id="rId1"/>
  <ignoredErrors>
    <ignoredError sqref="D4" numberStoredAsText="1"/>
  </ignoredErrors>
  <extLst>
    <ext xmlns:x14="http://schemas.microsoft.com/office/spreadsheetml/2009/9/main" uri="{78C0D931-6437-407d-A8EE-F0AAD7539E65}">
      <x14:conditionalFormattings>
        <x14:conditionalFormatting xmlns:xm="http://schemas.microsoft.com/office/excel/2006/main">
          <x14:cfRule type="expression" priority="2" id="{00000000-000E-0000-0900-000002000000}">
            <xm:f>'Hospital Information'!$C$24&lt;&gt;"REHABILITATION"</xm:f>
            <x14:dxf>
              <numFmt numFmtId="167" formatCode=";;;"/>
              <fill>
                <patternFill patternType="lightUp">
                  <bgColor theme="0"/>
                </patternFill>
              </fill>
              <border>
                <left/>
                <right/>
                <top/>
                <bottom/>
                <vertical/>
                <horizontal/>
              </border>
            </x14:dxf>
          </x14:cfRule>
          <xm:sqref>A2:M25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E9845-03C4-482B-9DC1-5F6804420A8A}">
  <sheetPr codeName="Sheet1">
    <tabColor rgb="FFFF0000"/>
  </sheetPr>
  <dimension ref="A1"/>
  <sheetViews>
    <sheetView zoomScaleNormal="100" workbookViewId="0"/>
  </sheetViews>
  <sheetFormatPr defaultColWidth="9" defaultRowHeight="13.9"/>
  <cols>
    <col min="1" max="16384" width="9" style="3"/>
  </cols>
  <sheetData/>
  <sheetProtection algorithmName="SHA-512" hashValue="pViANrdBe87w0FB/q+KEAXRP3h8VWLzduzj5zV4NKrrmrgCTA2XB/GEIWHzebwE9WYVXqf1NOuu+uxOiRpxxYA==" saltValue="2F5sV+ZOkFZ3v4yyZx+2UQ==" spinCount="100000" sheet="1" objects="1" scenarios="1"/>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E27C6-42B2-4375-9F9F-814C01EC1956}">
  <sheetPr>
    <tabColor theme="4"/>
  </sheetPr>
  <dimension ref="A1:W3"/>
  <sheetViews>
    <sheetView workbookViewId="0"/>
  </sheetViews>
  <sheetFormatPr defaultRowHeight="13.9"/>
  <cols>
    <col min="1" max="1" width="8.125" customWidth="1"/>
    <col min="2" max="2" width="12.75" bestFit="1" customWidth="1"/>
    <col min="3" max="3" width="12.5" bestFit="1" customWidth="1"/>
    <col min="4" max="4" width="16" bestFit="1" customWidth="1"/>
    <col min="5" max="5" width="18.75" bestFit="1" customWidth="1"/>
    <col min="6" max="7" width="14" bestFit="1" customWidth="1"/>
    <col min="8" max="8" width="11.625" bestFit="1" customWidth="1"/>
    <col min="9" max="9" width="14" bestFit="1" customWidth="1"/>
    <col min="10" max="10" width="13.125" bestFit="1" customWidth="1"/>
    <col min="11" max="11" width="11.75" bestFit="1" customWidth="1"/>
    <col min="12" max="12" width="10" bestFit="1" customWidth="1"/>
    <col min="13" max="13" width="12.25" bestFit="1" customWidth="1"/>
    <col min="14" max="14" width="10.125" bestFit="1" customWidth="1"/>
    <col min="15" max="15" width="9.125" bestFit="1" customWidth="1"/>
    <col min="16" max="16" width="11.25" bestFit="1" customWidth="1"/>
    <col min="17" max="17" width="9.25" bestFit="1" customWidth="1"/>
    <col min="20" max="20" width="9.25" bestFit="1" customWidth="1"/>
    <col min="21" max="21" width="16.25" customWidth="1"/>
    <col min="22" max="22" width="15.625" customWidth="1"/>
  </cols>
  <sheetData>
    <row r="1" spans="1:23" s="43" customFormat="1">
      <c r="A1" s="42" t="s">
        <v>557</v>
      </c>
      <c r="W1" s="42" t="s">
        <v>558</v>
      </c>
    </row>
    <row r="2" spans="1:23">
      <c r="A2" s="40" t="s">
        <v>559</v>
      </c>
      <c r="B2" s="40" t="s">
        <v>560</v>
      </c>
      <c r="C2" s="40" t="s">
        <v>561</v>
      </c>
      <c r="D2" s="40" t="s">
        <v>562</v>
      </c>
      <c r="E2" s="41" t="s">
        <v>563</v>
      </c>
      <c r="F2" s="41" t="s">
        <v>564</v>
      </c>
      <c r="G2" s="41" t="s">
        <v>565</v>
      </c>
      <c r="H2" s="41" t="s">
        <v>566</v>
      </c>
      <c r="I2" s="41" t="s">
        <v>567</v>
      </c>
      <c r="J2" s="41" t="s">
        <v>568</v>
      </c>
      <c r="K2" s="41" t="s">
        <v>569</v>
      </c>
      <c r="L2" s="41" t="s">
        <v>570</v>
      </c>
      <c r="M2" s="41" t="s">
        <v>571</v>
      </c>
      <c r="N2" s="41" t="s">
        <v>565</v>
      </c>
      <c r="O2" s="41" t="s">
        <v>572</v>
      </c>
      <c r="P2" s="41" t="s">
        <v>573</v>
      </c>
      <c r="Q2" s="41" t="s">
        <v>574</v>
      </c>
      <c r="R2" s="41" t="s">
        <v>575</v>
      </c>
      <c r="S2" s="41" t="s">
        <v>576</v>
      </c>
      <c r="T2" s="41" t="s">
        <v>577</v>
      </c>
      <c r="U2" s="41" t="s">
        <v>578</v>
      </c>
      <c r="V2" s="41" t="s">
        <v>579</v>
      </c>
    </row>
    <row r="3" spans="1:23">
      <c r="A3" s="37" t="str">
        <f>'Hospital Information'!C20</f>
        <v/>
      </c>
      <c r="B3" s="117">
        <f>'Hospital Information'!C5</f>
        <v>0</v>
      </c>
      <c r="C3" s="117">
        <f>'Hospital Information'!C6</f>
        <v>0</v>
      </c>
      <c r="D3" s="117">
        <f>'Hospital Information'!C7</f>
        <v>0</v>
      </c>
      <c r="E3" s="37">
        <f>REHABILITATION!D17</f>
        <v>0</v>
      </c>
      <c r="F3" s="37">
        <f>REHABILITATION!D20</f>
        <v>0</v>
      </c>
      <c r="G3" s="39" t="str">
        <f>REHABILITATION!D24</f>
        <v>0</v>
      </c>
      <c r="H3" s="37">
        <f>PSYCHIATRIC!D17</f>
        <v>0</v>
      </c>
      <c r="I3" s="37">
        <f>PSYCHIATRIC!D20</f>
        <v>0</v>
      </c>
      <c r="J3" s="38">
        <f>PSYCHIATRIC!D24</f>
        <v>0</v>
      </c>
      <c r="K3" s="37" t="str">
        <f>PSYCHIATRIC!D26</f>
        <v>0</v>
      </c>
      <c r="L3" s="37">
        <f>'LONG TERM'!D17</f>
        <v>0</v>
      </c>
      <c r="M3" s="37">
        <f>'LONG TERM'!D20</f>
        <v>0</v>
      </c>
      <c r="N3" s="39" t="str">
        <f>'LONG TERM'!D24</f>
        <v>0</v>
      </c>
      <c r="O3" s="37">
        <f>CHILDRENS!D17</f>
        <v>0</v>
      </c>
      <c r="P3" s="37">
        <f>CHILDRENS!D20</f>
        <v>0</v>
      </c>
      <c r="Q3" s="37" t="str">
        <f>CHILDRENS!D24</f>
        <v/>
      </c>
      <c r="R3" s="37">
        <f>'CRITICAL ACCESS'!D17</f>
        <v>0</v>
      </c>
      <c r="S3" s="37">
        <f>'CRITICAL ACCESS'!D20</f>
        <v>0</v>
      </c>
      <c r="T3" s="37">
        <f>'GENERAL ACUTE'!D17</f>
        <v>0</v>
      </c>
      <c r="U3" s="37">
        <f>'GENERAL ACUTE'!D20</f>
        <v>0</v>
      </c>
      <c r="V3" s="37" t="str">
        <f>'GENERAL ACUTE'!D24</f>
        <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189B72993416341A2A61CFCB66EEE3D" ma:contentTypeVersion="21" ma:contentTypeDescription="Create a new document." ma:contentTypeScope="" ma:versionID="42e31d88fd7154a590b61c090dddd326">
  <xsd:schema xmlns:xsd="http://www.w3.org/2001/XMLSchema" xmlns:xs="http://www.w3.org/2001/XMLSchema" xmlns:p="http://schemas.microsoft.com/office/2006/metadata/properties" xmlns:ns2="58d80952-9fc7-4439-aceb-6240e13bee17" xmlns:ns3="db31ca1b-3946-45b8-a263-034233bdb2d8" targetNamespace="http://schemas.microsoft.com/office/2006/metadata/properties" ma:root="true" ma:fieldsID="475718ef16372f821e943e2fd30f6c32" ns2:_="" ns3:_="">
    <xsd:import namespace="58d80952-9fc7-4439-aceb-6240e13bee17"/>
    <xsd:import namespace="db31ca1b-3946-45b8-a263-034233bdb2d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_x0075_hn8"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element ref="ns2:Hyperink" minOccurs="0"/>
                <xsd:element ref="ns2:MediaLengthInSeconds" minOccurs="0"/>
                <xsd:element ref="ns2:MediaServiceLocation"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d80952-9fc7-4439-aceb-6240e13bee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_x0075_hn8" ma:index="12" nillable="true" ma:displayName="Date and time" ma:internalName="_x0075_hn8">
      <xsd:simpleType>
        <xsd:restriction base="dms:DateTim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4530796-48c6-4af7-bac8-201d8d5cee26"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description="" ma:hidden="true" ma:indexed="true" ma:internalName="MediaServiceDateTaken" ma:readOnly="true">
      <xsd:simpleType>
        <xsd:restriction base="dms:Text"/>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Hyperink" ma:index="25" nillable="true" ma:displayName="Hyperink" ma:format="Hyperlink" ma:internalName="Hyperink">
      <xsd:complexType>
        <xsd:complexContent>
          <xsd:extension base="dms:URL">
            <xsd:sequence>
              <xsd:element name="Url" type="dms:ValidUrl" minOccurs="0" nillable="true"/>
              <xsd:element name="Description" type="xsd:string" nillable="true"/>
            </xsd:sequence>
          </xsd:extension>
        </xsd:complexContent>
      </xsd:complex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description="" ma:indexed="true" ma:internalName="MediaServiceLocation" ma:readOnly="true">
      <xsd:simpleType>
        <xsd:restriction base="dms:Text"/>
      </xsd:simpleType>
    </xsd:element>
    <xsd:element name="Hyperlink" ma:index="28"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b31ca1b-3946-45b8-a263-034233bdb2d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0689818f-6992-4b38-a748-cee2a2a5f837}" ma:internalName="TaxCatchAll" ma:showField="CatchAllData" ma:web="db31ca1b-3946-45b8-a263-034233bdb2d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Hyperlink xmlns="58d80952-9fc7-4439-aceb-6240e13bee17">
      <Url xsi:nil="true"/>
      <Description xsi:nil="true"/>
    </Hyperlink>
    <_x0075_hn8 xmlns="58d80952-9fc7-4439-aceb-6240e13bee17" xsi:nil="true"/>
    <Hyperink xmlns="58d80952-9fc7-4439-aceb-6240e13bee17">
      <Url xsi:nil="true"/>
      <Description xsi:nil="true"/>
    </Hyperink>
    <TaxCatchAll xmlns="db31ca1b-3946-45b8-a263-034233bdb2d8" xsi:nil="true"/>
    <lcf76f155ced4ddcb4097134ff3c332f xmlns="58d80952-9fc7-4439-aceb-6240e13bee17">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87A65E5-47A9-43DD-9E5F-608148F96A6E}"/>
</file>

<file path=customXml/itemProps2.xml><?xml version="1.0" encoding="utf-8"?>
<ds:datastoreItem xmlns:ds="http://schemas.openxmlformats.org/officeDocument/2006/customXml" ds:itemID="{EC0B61A8-848D-4A00-99AC-5FE9F3FEE550}"/>
</file>

<file path=customXml/itemProps3.xml><?xml version="1.0" encoding="utf-8"?>
<ds:datastoreItem xmlns:ds="http://schemas.openxmlformats.org/officeDocument/2006/customXml" ds:itemID="{FD2C1B86-87FB-4D06-94AB-4D7D87EC195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Moore, Peter</cp:lastModifiedBy>
  <cp:revision/>
  <dcterms:created xsi:type="dcterms:W3CDTF">2025-06-25T17:27:49Z</dcterms:created>
  <dcterms:modified xsi:type="dcterms:W3CDTF">2026-10-07T22:42:10Z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0x0101008189B72993416341A2A61CFCB66EEE3D</vt:lpwstr>
  </property>
  <property fmtid="{D5CDD505-2E9C-101B-9397-08002B2CF9AE}" pid="3" name="MediaServiceImageTags">
    <vt:lpwstr/>
  </property>
</Properties>
</file>